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210" windowHeight="8535" firstSheet="2" activeTab="2"/>
  </bookViews>
  <sheets>
    <sheet name="июль внеочередная" sheetId="1" state="hidden" r:id="rId1"/>
    <sheet name="01.07.2015" sheetId="2" state="hidden" r:id="rId2"/>
    <sheet name="январь" sheetId="3" r:id="rId3"/>
  </sheets>
  <definedNames>
    <definedName name="_xlnm.Print_Titles" localSheetId="2">'январь'!$6:$6</definedName>
  </definedNames>
  <calcPr fullCalcOnLoad="1"/>
</workbook>
</file>

<file path=xl/sharedStrings.xml><?xml version="1.0" encoding="utf-8"?>
<sst xmlns="http://schemas.openxmlformats.org/spreadsheetml/2006/main" count="712" uniqueCount="327">
  <si>
    <t>план</t>
  </si>
  <si>
    <t>план с учетом изменений</t>
  </si>
  <si>
    <t>изменения</t>
  </si>
  <si>
    <t>2015 год</t>
  </si>
  <si>
    <t>Наименование</t>
  </si>
  <si>
    <t>Комитет по образованию</t>
  </si>
  <si>
    <t>Контрольно-административное управление</t>
  </si>
  <si>
    <t>Контрольно-счетная палата</t>
  </si>
  <si>
    <t>Избирательная комиссия</t>
  </si>
  <si>
    <t>Дума Великого Новгорода</t>
  </si>
  <si>
    <t>Комитет по социальным вопросам</t>
  </si>
  <si>
    <t>Комитет по опеке и попечительству</t>
  </si>
  <si>
    <t>Комитет по управлению муниципальным имуществом</t>
  </si>
  <si>
    <t>Комитет по строительству</t>
  </si>
  <si>
    <t>Комитет по управлению ЖКХ</t>
  </si>
  <si>
    <t>Комитет культуры</t>
  </si>
  <si>
    <t>Управление по физической культуре и спорту</t>
  </si>
  <si>
    <t>Комитет финансов</t>
  </si>
  <si>
    <t>Итого изменений:</t>
  </si>
  <si>
    <t>-предоставление мер социальной поддержки семей в связи с одновременным рождением двух детей</t>
  </si>
  <si>
    <t>-предоставление мер социальной поддержки ветеранов боевых действий</t>
  </si>
  <si>
    <t>-предоставление мер социальной поддержки Почетным гражданам Великого Новгорода</t>
  </si>
  <si>
    <t>-предоставление мер социальной поддержки лицам, замещавшим должности руководителей исполнительных и представительных органов власти Великого Новгорода</t>
  </si>
  <si>
    <t xml:space="preserve"> - меры социальной поддержки в виде единовременного пособия женщинам при рождении первого ребенка</t>
  </si>
  <si>
    <t xml:space="preserve">  местные льготы:</t>
  </si>
  <si>
    <t xml:space="preserve"> -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</si>
  <si>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>Администрация города</t>
  </si>
  <si>
    <t xml:space="preserve">Расходы бюджета Великого Новгорода </t>
  </si>
  <si>
    <t xml:space="preserve"> - на МБУ "МФЦ" </t>
  </si>
  <si>
    <t xml:space="preserve"> - на предоставление мер социальной поддержки граждан, достигших возраста 100 лет</t>
  </si>
  <si>
    <t xml:space="preserve"> - на изготовление полиграфической продукции </t>
  </si>
  <si>
    <t xml:space="preserve"> - на доплаты к пенсиям за выслугу лет на муниципальной службе 
</t>
  </si>
  <si>
    <t xml:space="preserve"> - на выплату пособия на лечение (оздоровление) 
</t>
  </si>
  <si>
    <t xml:space="preserve"> - на диспансеризацию муниципальных служащих </t>
  </si>
  <si>
    <t xml:space="preserve"> - на исполнение судебных актов Новгородского районного суда Новгородской области </t>
  </si>
  <si>
    <t xml:space="preserve"> - муниципальная адресная программа "Переселение граждан, проживающих на территории Великого Новгорода, из жилищного фонда, признанного аварийным в установленном порядке" </t>
  </si>
  <si>
    <t xml:space="preserve"> - резервный фонд</t>
  </si>
  <si>
    <t xml:space="preserve"> - на мероприятия по информатизации  </t>
  </si>
  <si>
    <t xml:space="preserve"> - на ежемесячное денежное вознаграждение за классное руководство </t>
  </si>
  <si>
    <t xml:space="preserve"> - на обеспечение бесплатным молоком обучающихся муниципальных общеобразовательных учреждений </t>
  </si>
  <si>
    <t>- муниципальная целевая программа "Экология Великого Новгорода (2013-2015 годы)"</t>
  </si>
  <si>
    <t xml:space="preserve"> - на мероприятия комитета архитектуры, градостроительства и земельных ресурсов</t>
  </si>
  <si>
    <t xml:space="preserve"> - на  подписку</t>
  </si>
  <si>
    <t xml:space="preserve"> - на выплату денежного вознаграждения к почетному знаку "За заслуги перед Великим Новгородом"</t>
  </si>
  <si>
    <t xml:space="preserve"> - на социальные выплаты пожилым гражданам при передаче принадлежащего им жилья в муниципальную собственность на условиях пожизненной ренты</t>
  </si>
  <si>
    <t xml:space="preserve"> - МКУ "Управление по хозяйственному и транспортному обеспечению Администрации Великого Новгорода" </t>
  </si>
  <si>
    <t xml:space="preserve"> - на поездку в город Лодзь (Польша) в соответствии с планом международных обменов</t>
  </si>
  <si>
    <t xml:space="preserve"> - на информационное сопровождение деятельности Думы Великого Новгорода</t>
  </si>
  <si>
    <t xml:space="preserve"> - на софинансирование субсидии на организацию  профессионального образования и дополнительного профессионального образования выборных должностных лиц, служащих и муниципальных служащих для согласования проекта соглашения на предоставление субсидии </t>
  </si>
  <si>
    <t xml:space="preserve">  - мероприятия по капитальному ремонту многоквартирных домов в доле муниципального имущества</t>
  </si>
  <si>
    <t xml:space="preserve"> -  на капитальный ремонт дворовых территорий</t>
  </si>
  <si>
    <t xml:space="preserve"> - на ремонт проездов к многоквартирным домам</t>
  </si>
  <si>
    <t>2016 год</t>
  </si>
  <si>
    <t xml:space="preserve"> - на подготовку и проведение дополнительных выборов депутата Думы Великого Новгорода по одномандатному избирательному округу № 3  на 7 избирательных участках с применением КОИБ </t>
  </si>
  <si>
    <t>измене-ния</t>
  </si>
  <si>
    <t xml:space="preserve"> - в рамках муниципальной программы "Профилактика правонарушений, терроризма и экстремизма  в Великом Новгороде на 2014 - 2016 годы" перераспределены средства, предусмотренные МАОУ «Гимназия «Эврика» на ремонт ограждений в связи со снижением стоимости ремонтных работ  на восстановление (ремонт) системы наружного освещения территории гимназии согласно предписанию Федеральной службы по надзору в сфере защиты прав потребителей и благополучия человека</t>
  </si>
  <si>
    <t xml:space="preserve"> -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</si>
  <si>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 xml:space="preserve"> - на возмещение затрат по содержанию штатных единиц, осуществляющих переданные отдельные государственные полномочия области </t>
  </si>
  <si>
    <t xml:space="preserve"> в связи с изменением типа учреждения с бюджетного на автономное 
</t>
  </si>
  <si>
    <t>в связи с передачей по одной ставке специалистов из МАОУДОД «ДЮСШОР « 2» и МБОУДОД «ДЮСШОР № 4» в отдел по организации и проведению спортивно-массовых мероприятий</t>
  </si>
  <si>
    <t xml:space="preserve"> - на уплату налога на имущество </t>
  </si>
  <si>
    <t xml:space="preserve"> - в связи с утверждением муниципальной программы Великого Новгорода «Социальная поддержка отдельных категорий граждан в Великом Новгороде» на 2014-2016 годы перераспределены ассигнования с непрограммных кодов на программные</t>
  </si>
  <si>
    <t xml:space="preserve"> - в пределах средств, предусмотренных Администрации города перераспределены ассигнования  для оплаты услуг почтовой связи, связанных с эксплуатацией франкировальной машины </t>
  </si>
  <si>
    <t xml:space="preserve"> - перераспределены средства софинансирования к субсидии на модернизацию региональных систем дошкольного образования между учреждениями образования с МАОУ «Гимназия «Квант» на МАДОУ «Детский сад № 18» </t>
  </si>
  <si>
    <t xml:space="preserve"> - в рамках субвенции по оказанию социальной поддержки обучающимся муниципальных образовательных организаций в связи с внесением дополнений в Перечень публичных обязательств перед физическими лицами, подлежащих исполнению в денежной форме муниципальными учреждениями образования, перераспределены средства на выплату компенсации стоимости проезда к месту учебы и обратно на публичные нормативные обязательства </t>
  </si>
  <si>
    <t xml:space="preserve"> - поездка делегации в Мосс (Норвегия) в рамках средств на обеспечение международных связей</t>
  </si>
  <si>
    <t xml:space="preserve"> - на предоставление социальных выплат молодым семьям на приобретение (строительство) жилья за счет средств федерального бюджета согласно уведомлению по расчетам между бюджетами от 31.07.2014 № 77 </t>
  </si>
  <si>
    <t xml:space="preserve"> - на возмещение части затрат на оплату процентов по кредитам (лизингу), взятым организациями топливно-энергетического коммунального комплекса;</t>
  </si>
  <si>
    <t xml:space="preserve"> -  на обеспечение беспрепятственного доступа жителей Великого Новгорода к жилому массиву (80-ый кадастровый блок, 7-ой кадастровый массив) на период с 01.09.2014 по 31.12.2014 </t>
  </si>
  <si>
    <r>
      <t xml:space="preserve"> </t>
    </r>
    <r>
      <rPr>
        <sz val="13.5"/>
        <rFont val="Times New Roman"/>
        <family val="1"/>
      </rPr>
      <t xml:space="preserve">- на закупку компьютерной техники и канцелярских товаров </t>
    </r>
  </si>
  <si>
    <t xml:space="preserve"> -  на капитальный ремонт и ремонт муниципальных зданий, сооружений и иных объектов, находящихся в муниципальной собственности </t>
  </si>
  <si>
    <t xml:space="preserve"> - на уплату НДС по сделкам купли-продажи недвижимого имущества с физическими лицами и по реализации права на заключение договоров аренды муниципального имущества</t>
  </si>
  <si>
    <t xml:space="preserve"> - на создание, функционирование и совершенствование информационно-технологической инфраструктуры электронного правительства</t>
  </si>
  <si>
    <t xml:space="preserve"> - на возмещение затрат по содержанию штатных единиц, осуществляющих переданные гос. полномочия области</t>
  </si>
  <si>
    <t xml:space="preserve"> - в связи с утверждением муниципальной программы Великого Новгорода «Обеспечение жильем отдельных категорий граждан в Великом Новгороде» на 2014-2016 годы перераспределены бюджетные ассигнования с непрограммных кодов на программные</t>
  </si>
  <si>
    <t xml:space="preserve"> - на социальную поддержку малоимущим семьям (малоимущим одиноко проживающим гражданам) на газификацию их домовладений  </t>
  </si>
  <si>
    <t xml:space="preserve"> - на оплату ЖКУ отдельным категориям граждан</t>
  </si>
  <si>
    <t xml:space="preserve"> - на формирование сети базовых общеобразовательных организаций, в которых созданы условия для инклюзивного образования детей-инвалидов (средства фед. бюджета)</t>
  </si>
  <si>
    <t xml:space="preserve"> - на формирование сети базовых общеобразовательных организаций, в которых созданы условия для инклюзивного образования детей-инвалидов (средства обл. бюджета)</t>
  </si>
  <si>
    <t xml:space="preserve"> - на формирование сети базовых общеобразовательных организаций, в которых созданы условия для инклюзивного образования детей-инвалидов (софинансирование за счет средств бюджета города</t>
  </si>
  <si>
    <t xml:space="preserve"> - на выполнение муниципальных заданий в части оплаты коммунальных услуг образовательными организациями</t>
  </si>
  <si>
    <t xml:space="preserve"> - на оздоровление детей в каникулярное время</t>
  </si>
  <si>
    <t xml:space="preserve"> - на осуществление текущего ремонта</t>
  </si>
  <si>
    <t xml:space="preserve"> - на содержание муниципальной собственности (в части оплаты коммунальных платежей)</t>
  </si>
  <si>
    <t xml:space="preserve"> -  на частичную компенсацию дополнительных расходов на повышение заработной платы работникам бюджетной сферы</t>
  </si>
  <si>
    <t xml:space="preserve"> - предоставление мер социальной поддержки  тружеников тыла</t>
  </si>
  <si>
    <t xml:space="preserve"> - для проведения экспертизы ПСД по созданию дополнительных мест для детей дошкольного возраста в МАДОУ "Детский сад № 18"</t>
  </si>
  <si>
    <t xml:space="preserve"> - для проведения экспертизы ПСД по созданию дополнительных мест для детей дошкольного возраста в МАДОУ "Центр развития ребёнка - детский сад № 39" </t>
  </si>
  <si>
    <t xml:space="preserve"> -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</si>
  <si>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 xml:space="preserve"> - условно-утвержденные расходы</t>
  </si>
  <si>
    <t xml:space="preserve"> - на выполнение муниципального задания учреждениям системы образования на оздоровление детей в каникулярное время</t>
  </si>
  <si>
    <t xml:space="preserve"> - на оснащение и приобретение оборудования для вновь открываемых корпусов МАДОУ "Детский сад № 18" и МАДОУ "Центр развития ребёнка - детский сад № 39"</t>
  </si>
  <si>
    <t xml:space="preserve"> - строительство линии наружного освещения по ул. Саши Устинова</t>
  </si>
  <si>
    <t xml:space="preserve"> -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</si>
  <si>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 xml:space="preserve"> - на строительство участка автомобильной дороги ул. Космонавтов (от ул. Зелинского до ул. Нехинской)</t>
  </si>
  <si>
    <t xml:space="preserve"> -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</si>
  <si>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 -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</si>
  <si>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 - на содержание муниципального имущества сданного в аренду</t>
  </si>
  <si>
    <t xml:space="preserve"> - на определение рыночной стоимости объектов недвижимости, включенных в программу Приватизации и приобретение материальных запасов</t>
  </si>
  <si>
    <t xml:space="preserve"> - в рамках реализации муниципальной программы Великого Новгорода «Управление муниципальными финансами Великого Новгорода" на 2014 – 2016 годы на обеспечение софинансирования с целью получения субсидии из областного бюджета на организацию дополнительного профессионального образования выборных должностных лиц, служащих и муниципальных служащих в сфере повышения эффективности бюджетных расходов перераспределены  с материально-технического и хозяйственного обеспечения деятельности комитета финансов на мероприятия по обеспечению профессиональной подготовки, переподготовки и повышению квалификации муниципальных служащих в сфере повышения эффективности бюджетных расходов, организуемых департаментом финансов Новгородской области  </t>
  </si>
  <si>
    <t xml:space="preserve"> - в связи с утверждением муниципальной программы Великого Новгорода «Совершенствование и содержание дорожного хозяйства Великого Новгорода на 2014-2016 годы» перераспределены ассигнования с непрограммных кодов на программные</t>
  </si>
  <si>
    <t xml:space="preserve"> - в связи с утверждением муниципальной программы Великого Новгорода "Управление муниципальным имуществом Великого Новгорода в 2014 - 2016 годах"  перераспределены ассигнования с непрограммных кодов на программные</t>
  </si>
  <si>
    <t xml:space="preserve"> - в связи с утверждением муниципальной программы В. Новгорода "Развитие градостроительства и землепользования в Великом Новгороде" на 2014 - 2016 годы перераспределены ассигнования с непрограммных кодов на программные</t>
  </si>
  <si>
    <t xml:space="preserve"> -  в связи с утверждением муниципальной программы Великого Новгорода "Благоустройство Великого Новгорода в 2014 - 2016 годах" перераспределены ассигнования с непрограммных кодов на программные </t>
  </si>
  <si>
    <t xml:space="preserve"> - на социальные выплаты пожилым гражданам при передаче принадлежащего им жилья в собственность муниципального образования</t>
  </si>
  <si>
    <t xml:space="preserve"> - на уплату госпошлины</t>
  </si>
  <si>
    <t xml:space="preserve"> -  на социальне выплаты молодым семьям за счет средств областного бюджета</t>
  </si>
  <si>
    <t xml:space="preserve"> -  на социальне выплаты молодым семьям за счет средств федерального бюджета</t>
  </si>
  <si>
    <t xml:space="preserve"> - на изготовление удостоверений дружинников в рамках муниципальной программы «Профилактика правонарушений, терроризма и экстремизма в Великом Новгороде» на 2014-2016 годы</t>
  </si>
  <si>
    <t xml:space="preserve"> - на оплату коммунальных услуг МКУ «УХТО Администрации Великого Новгорода»</t>
  </si>
  <si>
    <t xml:space="preserve"> - на реализацию мер пожарной безопасности</t>
  </si>
  <si>
    <t xml:space="preserve"> - на мероприятия по землеустройству и землепользованию </t>
  </si>
  <si>
    <t xml:space="preserve"> - на содержание имущества и приобретение основных средств </t>
  </si>
  <si>
    <t xml:space="preserve"> - на социальную поддержку граждан, достигших возраста 100 лет </t>
  </si>
  <si>
    <t xml:space="preserve"> - на мероприятия по организации погребения лиц, замещавших должности руководителей и Почетных граждан  </t>
  </si>
  <si>
    <t xml:space="preserve"> - на приобретение жилого помещения для переселения граждан из аварийного жилищного фонда 
</t>
  </si>
  <si>
    <t xml:space="preserve"> - на социальную поддержку ветеранов боевых действий </t>
  </si>
  <si>
    <t xml:space="preserve"> - на социальную поддержку врачам – педиатрам участковым </t>
  </si>
  <si>
    <t xml:space="preserve"> - на обеспечение дополнительных мер социальной поддержки многодетных семей </t>
  </si>
  <si>
    <t xml:space="preserve"> - на единовременное пособие женщинам при рождении первого ребенка </t>
  </si>
  <si>
    <t xml:space="preserve"> - на денежную выплату лицам, удостоенным звания «Почетный гражданин Великого Новгорода»</t>
  </si>
  <si>
    <t xml:space="preserve"> - на строительство дорог  </t>
  </si>
  <si>
    <t xml:space="preserve"> - на ремонт дорог </t>
  </si>
  <si>
    <t xml:space="preserve"> - на разработку ПСД на капитальный ремонт дорог</t>
  </si>
  <si>
    <t xml:space="preserve"> -на разработку ПСД на строительство автомобильной дороги от транспортной развязки пр. Мира - ул. Нехинская до пересечения улиц 8 Марта – Псковской </t>
  </si>
  <si>
    <t xml:space="preserve"> - на обслуживание муниципального долга </t>
  </si>
  <si>
    <t xml:space="preserve"> - в связи с внесением изменений в муниципальную программу Великого Новгорода «Обеспечение жильем отдельных категорий граждан Великого Новгорода» на 2014-2016 годы перераспределены ассигнования на обеспечение жилыми помещениями детей-сирот и детей, оставшихся без попечения родителей, а также лиц из их числа с непрограммных кодов на программные</t>
  </si>
  <si>
    <t xml:space="preserve"> - перераспределены ассигнования в 2014 году с капитального ремонта ул. Связи на ремонт участков автомобильных дорог ул. Великой и ул. Московской в сумме 7399,4 тыс. рублей, в 2015 году средства в той же сумме перераспределены с ремонта участков автомобильных дорог ул. Великой и ул. Московской на капитальный ремонт ул. Связи.</t>
  </si>
  <si>
    <t xml:space="preserve"> - на капитальный ремонта ул. Связи </t>
  </si>
  <si>
    <t xml:space="preserve"> - на ремонт участков автомобильных дорог ул. Великой и ул. Московской</t>
  </si>
  <si>
    <t xml:space="preserve"> - на проведение работ по определению рыночной стоимости 27 жилых помещений, расположенных в аварийных жилых домах</t>
  </si>
  <si>
    <t xml:space="preserve"> - на оплату членского взноса в международную некоммерческую организацию «Европейские города против наркотиков» </t>
  </si>
  <si>
    <t xml:space="preserve"> - на оплату счета за услуги связи за декабрь 2014 года  ОАО «Ростелеком» </t>
  </si>
  <si>
    <t xml:space="preserve"> - на уплату налога на имущество</t>
  </si>
  <si>
    <t xml:space="preserve"> - в пределах субвенции на возмещение затрат по содержанию штатных единиц перераспределены ассигнования  с Администрации города на МКУ «УХТО» для осуществления расходов в области архивного дела</t>
  </si>
  <si>
    <t xml:space="preserve"> - в пределах сметы МКУ «УХТО» перераспредв сумме 500,0 тыс. рублей для обеспечения выполнения обязательств по выплате заработной платы</t>
  </si>
  <si>
    <t xml:space="preserve"> - на уплату налога на имущество  и транспортного налога  </t>
  </si>
  <si>
    <t xml:space="preserve"> - на приобретение канцтоваров </t>
  </si>
  <si>
    <t xml:space="preserve"> -  на уплату налогов по начислениям на заработную плату </t>
  </si>
  <si>
    <t xml:space="preserve"> - на оплату аренды помещения </t>
  </si>
  <si>
    <t xml:space="preserve"> - на приобретение проездных билетов </t>
  </si>
  <si>
    <t xml:space="preserve"> - на проведение экспертизы смет и материалов асфальтобетонного покрытия дорог и консервацию незавершенного строительства ул. Космонавтов</t>
  </si>
  <si>
    <t xml:space="preserve"> -  на мероприятия по газификации Великого Новгорода </t>
  </si>
  <si>
    <t xml:space="preserve"> - на строительство магистральной сети хозяйственно-питьевого водопровода </t>
  </si>
  <si>
    <t xml:space="preserve"> - на мероприятия по безопасности дорожного движения </t>
  </si>
  <si>
    <t xml:space="preserve">  - на разработку ПСД и строительство линий наружного освещения </t>
  </si>
  <si>
    <t xml:space="preserve"> - на разработку ПСД на устройство автостоянки, освещения, наружных инженерных сетей к стационарному туалету на ул. Троицкая возле Белой башни </t>
  </si>
  <si>
    <t xml:space="preserve"> - на прочие непрограммные мероприятия </t>
  </si>
  <si>
    <t xml:space="preserve"> - на изготовление технического плана для получения разрешения на ввод в эксплуатацию магистральной сети хозяйственно-питьевого водопровода Деревяницкого жилого района </t>
  </si>
  <si>
    <t xml:space="preserve"> - на строительство насосной станции третьего подъема в Деревяницком жилом районе</t>
  </si>
  <si>
    <t xml:space="preserve"> - на техническое обследование здания театра «Малый» </t>
  </si>
  <si>
    <t>В связи с утверждением муниципальной программы Великого Новгорода «Совершенствование системы местного самоуправления» на 2014-2016 годы перераспределены ассигнования с непрограммных кодов на программные</t>
  </si>
  <si>
    <t xml:space="preserve"> - на выполнение ремонтных работ в образовательных организациях </t>
  </si>
  <si>
    <t xml:space="preserve"> -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 </t>
  </si>
  <si>
    <t>В пределах средств, предусмотренных на содержание органов управления, перераспределены ассигнования в сумме 2675,908 тыс. рублей</t>
  </si>
  <si>
    <t>2017 год</t>
  </si>
  <si>
    <t xml:space="preserve"> -  на cодержание кладбищ </t>
  </si>
  <si>
    <t xml:space="preserve"> - на  содержание игровых комплексов 
</t>
  </si>
  <si>
    <t xml:space="preserve"> - на содержание информационного комплекса </t>
  </si>
  <si>
    <t xml:space="preserve"> - на содержание сельскохозяйственных торговых рядов </t>
  </si>
  <si>
    <t xml:space="preserve"> - на содержание остановочных навесов </t>
  </si>
  <si>
    <t xml:space="preserve"> - на общегородские мероприятия и праздники</t>
  </si>
  <si>
    <r>
      <t xml:space="preserve"> - </t>
    </r>
    <r>
      <rPr>
        <sz val="13.5"/>
        <rFont val="Times New Roman"/>
        <family val="1"/>
      </rPr>
      <t xml:space="preserve">  перераспределены ассигнования на погашение текущей кредиторской задолженности за выполненные работы по текущему ремонту помещений, установке и восстановлению ограждений, капитальному ремонту плоскостных сооружений образовательных учреждений, образовавшейся в связи с уменьшением в декабре 2014 года средств субсидии на реализацию областного закона "О статусе административного центра Новгородской области" с ремонтно-реставрационных работ здания МАОУ «Первая университетская гимназия имени академика В.В.Сороки» </t>
    </r>
  </si>
  <si>
    <t xml:space="preserve"> - для уплаты взносов на капитальный ремонт общего имущества в многоквартирных домах, находящегося в муниципальной собственности перераспределены ассигнования с комитета по управлению ЖКХ и ООС на  МБУ «Городское хозяйство»</t>
  </si>
  <si>
    <t xml:space="preserve"> - на приобретение жилых помещений для переселения граждан из аварийного жилищного фонда 
</t>
  </si>
  <si>
    <t xml:space="preserve"> - в рамках муниципальной программы Великого Новгорода "Развитие сферы культуры и молодежной политики Великого Новгорода на 2015-2018 годы" перераспределены ассигнования между подпрограммами и исполнителями программы </t>
  </si>
  <si>
    <t xml:space="preserve"> - на поездку делегации за счет международных связей </t>
  </si>
  <si>
    <t xml:space="preserve"> - на разработку Проекта расчетной санитарно-защитной зоны с оценкой  риска здоровью населения для полигона ТБО и организацию работ по бурению скважины на территории полигона ТБО с целью проведения геологоразведочных работ для определения водного баланса </t>
  </si>
  <si>
    <t xml:space="preserve"> - на приобретение жилых помещений для обеспечения жильем детей сирот (в части увеличения  расходов в 2015 году на 4131,6 тыс. рублей  вступают в силу со дня вступления в силу соответствующих  изменений в Устав Великого Новгорода)</t>
  </si>
  <si>
    <t xml:space="preserve"> - остатки целевых средств на начало 2015 года  по субсидии 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</si>
  <si>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-  на содержание уличных урн</t>
  </si>
  <si>
    <t xml:space="preserve">  - на содержание кладбищ Великого Новгорода на период с 1 по 20 апреля 2015 года</t>
  </si>
  <si>
    <t xml:space="preserve"> - на организацию питьевого режима в дошкольных и общеобразовательных учреждениях</t>
  </si>
  <si>
    <t xml:space="preserve"> - на приобретение средств индивидуальной защиты в рамках профилактики терроризма и экстремизма в Великом Новгороде </t>
  </si>
  <si>
    <t xml:space="preserve"> - на выполнение дополнительных работ по консервации объекта строительства «ул. Космонавтов (от ул. Зелинского до ул. Нехинской)» по доработанному проекту консервации </t>
  </si>
  <si>
    <t xml:space="preserve"> - в пределах сметы комитета по строительству перераспределены ассигнования на оплату командировочных  расходов </t>
  </si>
  <si>
    <t xml:space="preserve"> -   на проведение рекламной ярмарки учебных мест для родителей и учащихся </t>
  </si>
  <si>
    <t xml:space="preserve"> - на разработку и техническую поддержку единого портала муниципальной системы образования Великого Новгорода </t>
  </si>
  <si>
    <t xml:space="preserve"> -  на создание информационных материалов для информирования общественности по внедрению федеральных образовательных стандартов и развития системы образования Великого Новгорода </t>
  </si>
  <si>
    <t xml:space="preserve"> - на  доплаты к пенсиям муниципальных служащих </t>
  </si>
  <si>
    <t xml:space="preserve"> - на софинансирование социальных выплат молодым семьям </t>
  </si>
  <si>
    <t xml:space="preserve"> -на выполнение кадастровых работ </t>
  </si>
  <si>
    <t xml:space="preserve"> - на ремонт участка автомобильной дороги Сырковского шоссе</t>
  </si>
  <si>
    <t xml:space="preserve"> - на поддержку добровольной народной дружины города</t>
  </si>
  <si>
    <t xml:space="preserve"> - на строительство тротуара по ул. Панкратова на участке от ул. Федоровский Ручей до дома № 32 по ул. Панкратова (судебное решение Новгородского районного суда от 14.11.2014 по делу № 2-6128/14)</t>
  </si>
  <si>
    <t xml:space="preserve"> - на оборудование заездных карманов автобусных остановок по ул. Б.Санкт-Петербургской, д.60, д. 80 (судебное решение Новгородского районного суда от 14.11.2014 по делу № 2-6128/14)</t>
  </si>
  <si>
    <t xml:space="preserve"> - на оплату коммунальных услуг </t>
  </si>
  <si>
    <t xml:space="preserve"> - на приобретение оборудования для пищеблоков </t>
  </si>
  <si>
    <t xml:space="preserve"> - на уплату налогов в связи с переходом на упрощенную систему налогообложения </t>
  </si>
  <si>
    <t xml:space="preserve"> - на содержание двух групп круглосуточного пребывания в связи с закрытием 
</t>
  </si>
  <si>
    <t xml:space="preserve"> -  на мероприятия программы развития образования </t>
  </si>
  <si>
    <t xml:space="preserve"> -  на оснащение и приобретение материальных запасов для вновь открываемых групп (посуда для детей, постельное белье, мебель и инвентарь) </t>
  </si>
  <si>
    <t xml:space="preserve"> - на софинансирование расходов на модернизацию региональной системы дошкольного образования по созданию дополнительных мест</t>
  </si>
  <si>
    <t xml:space="preserve"> - на проведение экспертизы проектно-сметной документации на капитальный ремонт помещений для создания дополнительных мест для детей дошкольного возраста </t>
  </si>
  <si>
    <t xml:space="preserve"> - на муниципальное задание </t>
  </si>
  <si>
    <t xml:space="preserve"> - на субсидию на иные цели </t>
  </si>
  <si>
    <t xml:space="preserve"> - на капитальный ремонт улицы Связи </t>
  </si>
  <si>
    <t xml:space="preserve"> - на ПСД на строительство подъездных путей</t>
  </si>
  <si>
    <t xml:space="preserve"> - на ремонт участков догроги по ул. Хутынской</t>
  </si>
  <si>
    <t xml:space="preserve"> - на содержание контейнерных площадок в общественных местах Великого Новгорода</t>
  </si>
  <si>
    <t xml:space="preserve"> - на приобретение контейнеров для сбора мусора на городских кладбищах Великого Новгорода</t>
  </si>
  <si>
    <t xml:space="preserve"> - на установку остановочного павильона на ул. Чудинцева</t>
  </si>
  <si>
    <t xml:space="preserve"> - на содержание объектов озеленения</t>
  </si>
  <si>
    <t xml:space="preserve"> - на устройство самотечной канализации вдоль рва Кремлевского парка</t>
  </si>
  <si>
    <t xml:space="preserve"> - субвенция на обеспечение гос.гарантий реализации прав на получение общедоступного и бесплатного образования</t>
  </si>
  <si>
    <t xml:space="preserve"> - субсидия из областного бюджета на проектирование, строительство, реконструкцию, кап.ремонт и ремонт автомобильных дорог общенго пользования</t>
  </si>
  <si>
    <t xml:space="preserve"> - на создание дополнительных мест для реализации основных образовательных программ дошкольного образования </t>
  </si>
  <si>
    <t xml:space="preserve"> - субвения на соц.поддержку инвалидов и участников Великой Отечественной войны</t>
  </si>
  <si>
    <t>Субсидия из областного бюджета на формирование муниципальных дорожных фондов</t>
  </si>
  <si>
    <t xml:space="preserve"> - на исполнение судебных решений и оплату исполнительных листов по капитальному ремонту многоквартирных домов</t>
  </si>
  <si>
    <t xml:space="preserve"> - для обеспечения софинансирования мероприятий на проведение капитального ремонта многоквартирных домов по 185-ФЗ</t>
  </si>
  <si>
    <t xml:space="preserve"> - для проведения ремонтно-реставрационных и восстановительных работ здания МАУК "Городской Центр культуры и досуга им. Н.Г. Васильева"</t>
  </si>
  <si>
    <t xml:space="preserve"> -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 </t>
  </si>
  <si>
    <t xml:space="preserve"> - на демонтаж, изготовление и установку оконных блоков МАОУ «Вечерняя (сменная) общеобразовательная школа»</t>
  </si>
  <si>
    <t xml:space="preserve"> - на организацию отдыха, оздоровления и занятости детей и подростков в каникулярное время (экономия средств в связи с увеличением родительской доли)</t>
  </si>
  <si>
    <t xml:space="preserve"> - на оплату услуг за проведение медицинских осмотров</t>
  </si>
  <si>
    <t xml:space="preserve"> - средства, предусмотренные МАОУ «СОШ «Комплекс «Гармония» на ремонт и благоустройство прогулочных веранд  перераспределены на ремонт канализации, электрических сетей, замену окон, ремонт санитарных комнат в связи с переездом начальной школы</t>
  </si>
  <si>
    <t xml:space="preserve"> - на оплату услуг за проведение медицинских осмотров </t>
  </si>
  <si>
    <t xml:space="preserve"> - на снос аварийных деревьев </t>
  </si>
  <si>
    <t xml:space="preserve"> - на реализацию мероприятий по охране окружающей среды </t>
  </si>
  <si>
    <t xml:space="preserve"> - в пределах средств субвенции на обеспечение мер социальной поддержки ветеранов труда перераспределены ассигнования  с зубопротезирования (в связи с приостановлением действия закона) на ежемесячную денежную выплату</t>
  </si>
  <si>
    <t xml:space="preserve"> - на муниципальные стипендии </t>
  </si>
  <si>
    <t xml:space="preserve"> - на социальную поддержку семей в связи с одновременным рождением двух детей</t>
  </si>
  <si>
    <t xml:space="preserve"> - перераспределены ассигнования между учреждениями культуры </t>
  </si>
  <si>
    <t xml:space="preserve"> - на по местным льготам в сумме 3449,5 тыс. рублей;</t>
  </si>
  <si>
    <t xml:space="preserve"> - на социальную поддержку лиц, замещавших должности руководителей исполнительных и представительных органов власти Великого Новгорода  </t>
  </si>
  <si>
    <t xml:space="preserve"> - на социальную поддержку многодетных семей, имеющих в своем составе пять и более детей</t>
  </si>
  <si>
    <t xml:space="preserve"> - на социальную поддержку ветеранов боевых действий</t>
  </si>
  <si>
    <t xml:space="preserve"> - на местные льготы</t>
  </si>
  <si>
    <t xml:space="preserve"> - на возмещение недополученных доходов транспортным организациям</t>
  </si>
  <si>
    <t xml:space="preserve"> - расходы МКУ "УХТО"
</t>
  </si>
  <si>
    <t xml:space="preserve"> - расходы МКУ "Управление ГО и ЧС"
</t>
  </si>
  <si>
    <t xml:space="preserve"> - на социальную поддержку Почетных граждан Валикого Новгорода</t>
  </si>
  <si>
    <t xml:space="preserve"> - на социальную поддержку врачам-педиатрам участковым</t>
  </si>
  <si>
    <t xml:space="preserve">  - дополнительные средства для погашения кредиторской задолженности за 2015 год на устройство гидроизоляции над подтрибунными помещениями и установку антивандальных пластиковых сидений трибуны стадиона «Волна» СДЮСШОР № 2 </t>
  </si>
  <si>
    <t>Комитет по управлению муниципальным имуществом и земельными ресурсами</t>
  </si>
  <si>
    <t xml:space="preserve"> - дополнительные работы по восстановлению (ремонту) участка автомобильной дороги ул. Зелинского </t>
  </si>
  <si>
    <t xml:space="preserve"> - дополнительные работы по восстановлению (ремонту) участка автомобильной дороги Сырковского шоссе </t>
  </si>
  <si>
    <t xml:space="preserve"> - дополнительные работы по восстановлению (ремонту) участка автомобильной дороги - транспортная развязка на выезде (въезде) из Великого Новгорода в направлении Москвы </t>
  </si>
  <si>
    <t xml:space="preserve">  - в связи с передачей отделения спортивной акробатики из МАУДО «ДЮСШ «ЦФР» в МАУДО СДЮСШОР «Манеж» перераспределены ассигнования </t>
  </si>
  <si>
    <t xml:space="preserve"> - на развитие инфраструктуры Деревяницкого жилого района</t>
  </si>
  <si>
    <t xml:space="preserve"> - на проведение общегородских мероприятий и праздников</t>
  </si>
  <si>
    <t xml:space="preserve"> - на аренду имущественного комплекса Яхт-клуба, используемого для занятий спортом </t>
  </si>
  <si>
    <t xml:space="preserve"> - неиспользованные на начало 2016 года остатки целевых средств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ЖКХ </t>
  </si>
  <si>
    <t xml:space="preserve"> - остатки целевых средств по субсидии на реализацию областного закона "О статусе административного центра Новгородской области"
</t>
  </si>
  <si>
    <t xml:space="preserve"> - средства, предусмотренные на строительство кладбища в д. Ермолино перераспределены с МБУ «Городское хозяйство» на комитет по управлению ЖКХ и ООС </t>
  </si>
  <si>
    <t xml:space="preserve"> - ассигнования, предусмотренные на обустройство территории Рюрикова городища  перераспределены на муниципальное задание МБУ Городское хозяйство» на те же цели</t>
  </si>
  <si>
    <t xml:space="preserve"> - ассигнования, предусмотренные на выполнение работ по содержанию детских игровых комплексов, торговых рядов, контейнерных площадок, остановочных навесов перераспределены на муниципальное задание МБУ Городское хозяйство» на те же цели</t>
  </si>
  <si>
    <t xml:space="preserve"> - на дополнительную меру социальной поддержки студентов (на приобретение месячного студенческого проездного билета)</t>
  </si>
  <si>
    <t xml:space="preserve"> -  на аренду  помещения по адресу Старорусский бульвар, д. 31 для голосования на территории избирательного участка № 1185 </t>
  </si>
  <si>
    <t xml:space="preserve"> - субсидия 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
</t>
  </si>
  <si>
    <t xml:space="preserve"> - субсидия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</t>
  </si>
  <si>
    <t xml:space="preserve"> - на предоставление социальных выплат пожилым гражданам при передаче принадлежащего им жилья на условиях пожизненной ренты </t>
  </si>
  <si>
    <t xml:space="preserve"> - на софинансирование социальных выплат молодым семьям для оказания поддержки дополнительно еще одной молодой семье из 3-х человек
</t>
  </si>
  <si>
    <t xml:space="preserve"> -  на оплату коммерческой аренды  помещения по адресу: Старорусский бульвар, д. 31 </t>
  </si>
  <si>
    <t xml:space="preserve"> - средства, предусмотренные на питание, перераспределены между учреждениями образования в связи с изменением контингента и количества дней посещения</t>
  </si>
  <si>
    <t xml:space="preserve"> - на предоставленияе денежных выплат лицам, удостоенным звания «Почетный гражданин Великого Новгорода» </t>
  </si>
  <si>
    <t xml:space="preserve"> - на обеспечение мер социальной поддержки ветеранов боевых действий </t>
  </si>
  <si>
    <t xml:space="preserve"> -  на оплату суточных расходов </t>
  </si>
  <si>
    <t xml:space="preserve"> - на уплату налога на добавленную стоимость по сделкам купли – продажи недвижимого имущества с физическими лицами</t>
  </si>
  <si>
    <t xml:space="preserve"> - в пределах средств, предусмотренных МКУ «УКС» перераспределены ассигнования</t>
  </si>
  <si>
    <t xml:space="preserve"> - на содержание и текущий ремонт общего имущества в многоквартирном доме</t>
  </si>
  <si>
    <t xml:space="preserve"> - в пределах средств субвенции на содержание штатных единиц перераспределены ассигнования на приобретение конвертов </t>
  </si>
  <si>
    <t xml:space="preserve"> - на предоставление единовременных денежных выплат на улучшение жилищных условий семьям при одновременном рождении двух детей </t>
  </si>
  <si>
    <t xml:space="preserve"> - на предоставление единовременного пособия женщинам при рождении первого ребенка</t>
  </si>
  <si>
    <t xml:space="preserve"> - на обеспечение дополнительных мер социальной поддержки студентов</t>
  </si>
  <si>
    <t xml:space="preserve"> - на обеспечение дополнительных мер социальной поддержки многодетных семей</t>
  </si>
  <si>
    <t xml:space="preserve"> - в пределах сметы перераспределены ассигнования на приобретение компьютерной техники, благодарностей и открыток </t>
  </si>
  <si>
    <t xml:space="preserve"> - средства субвенции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отдельных категорий граждан, в том числе лицам, оказавшимся в трудной жизненной ситуации на территории Новгородской области </t>
  </si>
  <si>
    <t xml:space="preserve"> - средства субвенции на осуществление отдельных государственных полномочий по назначению и выплате единовременного пособия одинокой матери</t>
  </si>
  <si>
    <t xml:space="preserve"> - средства субвенции на организацию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</si>
  <si>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 -  на предоставление единовременного пособия женщинам при рождении первого ребенка </t>
  </si>
  <si>
    <r>
      <t xml:space="preserve"> - </t>
    </r>
    <r>
      <rPr>
        <sz val="13.5"/>
        <rFont val="Times New Roman"/>
        <family val="1"/>
      </rPr>
      <t>на</t>
    </r>
    <r>
      <rPr>
        <b/>
        <sz val="13.5"/>
        <rFont val="Times New Roman"/>
        <family val="1"/>
      </rPr>
      <t xml:space="preserve"> </t>
    </r>
  </si>
  <si>
    <t xml:space="preserve"> - на предоставление единовременных денежных выплат на улучшение жилищных условий семьям при одновременном рождении двух детей</t>
  </si>
  <si>
    <t xml:space="preserve"> - на  предоставление социальных выплат  на улучшение жилищных условий многодетным семьям </t>
  </si>
  <si>
    <t xml:space="preserve"> -  на исполнение судебных решений и оплаты исполнительных листов </t>
  </si>
  <si>
    <t xml:space="preserve">  - на мероприятия по капитальному ремонту многоквартирных домов в муниципальной доле муниципального имущества </t>
  </si>
  <si>
    <t xml:space="preserve"> -  на благоустройство территории возле Белой (Алексеевской) башни </t>
  </si>
  <si>
    <t xml:space="preserve"> - на производство работ по межеванию и кадастровые работы по земельным участкам под строительство школы в микрорайоне Аркажи и садика в микрорайоне Ивушки </t>
  </si>
  <si>
    <t xml:space="preserve"> - в пределах средств, предусмотренных комитету, перераспределены ассигнования на оплату услуг по отправке почтовой корреспонденции  и исполнительных листов </t>
  </si>
  <si>
    <t xml:space="preserve"> -  на освещение деятельности органов управления 
</t>
  </si>
  <si>
    <t xml:space="preserve"> -  на информатизацию
</t>
  </si>
  <si>
    <t xml:space="preserve"> - на мероприятия по развитию малого и среднего предпринимательства</t>
  </si>
  <si>
    <t xml:space="preserve"> - на мероприятия по развитию градостроительства и землепользования </t>
  </si>
  <si>
    <t xml:space="preserve"> - на выплаты по муниципальным пенсиям </t>
  </si>
  <si>
    <t xml:space="preserve"> - на выплаты народной дружине </t>
  </si>
  <si>
    <t xml:space="preserve"> - пожизненная рента </t>
  </si>
  <si>
    <t xml:space="preserve"> - на денежное вознаграждение к почетному знаку «За заслуги перед Великим Новгородом» </t>
  </si>
  <si>
    <t xml:space="preserve"> - на прочие расходы Администрации города </t>
  </si>
  <si>
    <t xml:space="preserve"> - на переселение граждан из аварийного жилищного фонда и граждан, имеющих тяжелые формы заболеваний</t>
  </si>
  <si>
    <t xml:space="preserve"> - на содержание МКУ «УХТО»  </t>
  </si>
  <si>
    <t xml:space="preserve"> - на содержание МБУ "Красная изба", мероприятия в сфере туризма </t>
  </si>
  <si>
    <t xml:space="preserve"> - на содержание МКУ «ГО и ЧС» </t>
  </si>
  <si>
    <t xml:space="preserve">  - на мероприятия по предупреждению чрезвычайных ситуаций 
</t>
  </si>
  <si>
    <t xml:space="preserve"> -  на приобретение основных средств и уплату НДС по сделкам купли-продажи права аренды недвижимого имущества </t>
  </si>
  <si>
    <t xml:space="preserve"> - средства резервного фонда </t>
  </si>
  <si>
    <t xml:space="preserve"> - на спортивные мероприятия
</t>
  </si>
  <si>
    <t xml:space="preserve"> - на социальную поддержку ветеранов спорта </t>
  </si>
  <si>
    <t xml:space="preserve"> - экономия в связи с реорганизацией сети учреждений </t>
  </si>
  <si>
    <t xml:space="preserve"> - на организацию летнего отдыха </t>
  </si>
  <si>
    <t xml:space="preserve"> - на мероприятия в сфере культуры и молодежной политики 
</t>
  </si>
  <si>
    <t xml:space="preserve"> - на уплату налога на имущество 
</t>
  </si>
  <si>
    <t xml:space="preserve"> - на общегородские мероприятия </t>
  </si>
  <si>
    <t xml:space="preserve"> - на организацию отдыха и оздоровления в каникулярное время </t>
  </si>
  <si>
    <t xml:space="preserve"> - на мероприятия в сфере образования 
</t>
  </si>
  <si>
    <t xml:space="preserve"> - на обеспечение бесплатным молоком 
 </t>
  </si>
  <si>
    <t xml:space="preserve">
</t>
  </si>
  <si>
    <r>
      <t xml:space="preserve"> - </t>
    </r>
    <r>
      <rPr>
        <sz val="13.5"/>
        <rFont val="Times New Roman"/>
        <family val="1"/>
      </rPr>
      <t xml:space="preserve"> на мероприятия по реализации питьевого режима </t>
    </r>
  </si>
  <si>
    <t xml:space="preserve"> - на капитальный ремонт многоквартирных домов по судебным решениям </t>
  </si>
  <si>
    <t xml:space="preserve"> - на капитальный ремонт многоквартирных домов в части софинансирования к 185-ФЗ</t>
  </si>
  <si>
    <t xml:space="preserve"> - на мероприятия по энергосбережению </t>
  </si>
  <si>
    <t xml:space="preserve"> - на ремонт дворовых территорий </t>
  </si>
  <si>
    <t xml:space="preserve"> - на содержание сетей наружного освещения </t>
  </si>
  <si>
    <t xml:space="preserve"> - на мероприятия по охране окружающей среды </t>
  </si>
  <si>
    <t xml:space="preserve"> - на снос  домов </t>
  </si>
  <si>
    <t xml:space="preserve"> - на содержание дорог </t>
  </si>
  <si>
    <t xml:space="preserve"> - на проектирование и строительство Ермолинского кладбища </t>
  </si>
  <si>
    <t xml:space="preserve"> - на прочие расходы по благоустройству </t>
  </si>
  <si>
    <t xml:space="preserve"> - на строительство и ремонт дорог, включая ПСД </t>
  </si>
  <si>
    <t xml:space="preserve"> - на мероприятия по оборудованию пешеходными ограждениями </t>
  </si>
  <si>
    <t xml:space="preserve"> - на строительство (включая ПСД) заездных карманов автобусных остановок </t>
  </si>
  <si>
    <t xml:space="preserve"> - на реконструкцию театра «Малый» </t>
  </si>
  <si>
    <t xml:space="preserve"> - на строительство спортивного сооружения «Спортивный центр с универсальным игровым залом» </t>
  </si>
  <si>
    <t xml:space="preserve">
</t>
  </si>
  <si>
    <t xml:space="preserve"> - на благоустройство территории возле Белой (Алексеевской) башни </t>
  </si>
  <si>
    <t xml:space="preserve"> - в связи с заключением МКУ «УКС» договоров на осуществление технического контроля на сумму, превышающую запланированную на эти цели в доходной части бюджета, в расходной части бюджета предусмотрены дополнительные ассигнования на содержание учреждения </t>
  </si>
  <si>
    <t xml:space="preserve"> - на строительство школы на 1350 мест в микрорайоне Ивушки и строительный контроль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</si>
</sst>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3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vertical="center" wrapText="1"/>
    </xf>
    <xf numFmtId="16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vertical="center" wrapText="1"/>
    </xf>
    <xf numFmtId="169" fontId="1" fillId="33" borderId="12" xfId="0" applyNumberFormat="1" applyFont="1" applyFill="1" applyBorder="1" applyAlignment="1">
      <alignment/>
    </xf>
    <xf numFmtId="169" fontId="1" fillId="33" borderId="13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69" fontId="1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168" fontId="1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169" fontId="1" fillId="33" borderId="0" xfId="0" applyNumberFormat="1" applyFont="1" applyFill="1" applyAlignment="1">
      <alignment/>
    </xf>
    <xf numFmtId="16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vertical="center" wrapText="1"/>
      <protection/>
    </xf>
    <xf numFmtId="16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NumberFormat="1" applyFont="1" applyFill="1" applyAlignment="1">
      <alignment vertical="center" wrapText="1"/>
    </xf>
    <xf numFmtId="0" fontId="1" fillId="33" borderId="0" xfId="0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33" borderId="10" xfId="0" applyNumberFormat="1" applyFont="1" applyFill="1" applyBorder="1" applyAlignment="1">
      <alignment/>
    </xf>
    <xf numFmtId="168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69" fontId="1" fillId="33" borderId="15" xfId="0" applyNumberFormat="1" applyFont="1" applyFill="1" applyBorder="1" applyAlignment="1">
      <alignment horizontal="right"/>
    </xf>
    <xf numFmtId="169" fontId="1" fillId="33" borderId="10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68" fontId="1" fillId="33" borderId="10" xfId="0" applyNumberFormat="1" applyFont="1" applyFill="1" applyBorder="1" applyAlignment="1">
      <alignment horizontal="right"/>
    </xf>
    <xf numFmtId="168" fontId="1" fillId="33" borderId="11" xfId="0" applyNumberFormat="1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168" fontId="1" fillId="33" borderId="15" xfId="0" applyNumberFormat="1" applyFont="1" applyFill="1" applyBorder="1" applyAlignment="1">
      <alignment horizontal="right"/>
    </xf>
    <xf numFmtId="168" fontId="1" fillId="33" borderId="16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left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1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1" fillId="33" borderId="17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4" fillId="33" borderId="10" xfId="0" applyNumberFormat="1" applyFont="1" applyFill="1" applyBorder="1" applyAlignment="1">
      <alignment vertical="center" wrapText="1"/>
    </xf>
    <xf numFmtId="169" fontId="44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1" fillId="33" borderId="17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/>
    </xf>
    <xf numFmtId="0" fontId="2" fillId="33" borderId="15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169" fontId="1" fillId="33" borderId="18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vertical="center" wrapText="1"/>
    </xf>
    <xf numFmtId="0" fontId="1" fillId="33" borderId="15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vertical="center" wrapText="1"/>
    </xf>
    <xf numFmtId="0" fontId="1" fillId="33" borderId="13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169" fontId="1" fillId="33" borderId="17" xfId="0" applyNumberFormat="1" applyFont="1" applyFill="1" applyBorder="1" applyAlignment="1">
      <alignment horizontal="center" vertical="center"/>
    </xf>
    <xf numFmtId="169" fontId="1" fillId="33" borderId="13" xfId="0" applyNumberFormat="1" applyFont="1" applyFill="1" applyBorder="1" applyAlignment="1">
      <alignment horizontal="center" vertical="center"/>
    </xf>
    <xf numFmtId="169" fontId="1" fillId="33" borderId="1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zoomScalePageLayoutView="0" workbookViewId="0" topLeftCell="A1">
      <selection activeCell="B273" sqref="B273"/>
    </sheetView>
  </sheetViews>
  <sheetFormatPr defaultColWidth="9.00390625" defaultRowHeight="12.75"/>
  <cols>
    <col min="1" max="1" width="49.00390625" style="34" customWidth="1"/>
    <col min="2" max="2" width="15.125" style="20" customWidth="1"/>
    <col min="3" max="3" width="14.00390625" style="20" customWidth="1"/>
    <col min="4" max="4" width="15.125" style="20" customWidth="1"/>
    <col min="5" max="5" width="11.75390625" style="5" customWidth="1"/>
    <col min="6" max="6" width="13.00390625" style="5" customWidth="1"/>
    <col min="7" max="7" width="13.25390625" style="5" customWidth="1"/>
    <col min="8" max="8" width="12.00390625" style="5" customWidth="1"/>
    <col min="9" max="9" width="12.25390625" style="5" customWidth="1"/>
    <col min="10" max="10" width="13.75390625" style="5" customWidth="1"/>
    <col min="11" max="16384" width="9.125" style="5" customWidth="1"/>
  </cols>
  <sheetData>
    <row r="1" spans="1:10" ht="17.2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4" spans="1:10" ht="17.25">
      <c r="A4" s="104" t="s">
        <v>4</v>
      </c>
      <c r="B4" s="106" t="s">
        <v>3</v>
      </c>
      <c r="C4" s="106"/>
      <c r="D4" s="106"/>
      <c r="E4" s="107" t="s">
        <v>52</v>
      </c>
      <c r="F4" s="107"/>
      <c r="G4" s="108"/>
      <c r="H4" s="107" t="s">
        <v>155</v>
      </c>
      <c r="I4" s="107"/>
      <c r="J4" s="107"/>
    </row>
    <row r="5" spans="1:10" ht="57.75" customHeight="1">
      <c r="A5" s="105"/>
      <c r="B5" s="21" t="s">
        <v>0</v>
      </c>
      <c r="C5" s="21" t="s">
        <v>2</v>
      </c>
      <c r="D5" s="21" t="s">
        <v>1</v>
      </c>
      <c r="E5" s="22" t="s">
        <v>0</v>
      </c>
      <c r="F5" s="22" t="s">
        <v>54</v>
      </c>
      <c r="G5" s="22" t="s">
        <v>1</v>
      </c>
      <c r="H5" s="22" t="s">
        <v>0</v>
      </c>
      <c r="I5" s="22" t="s">
        <v>54</v>
      </c>
      <c r="J5" s="22" t="s">
        <v>1</v>
      </c>
    </row>
    <row r="6" spans="1:10" ht="17.2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51.75" hidden="1">
      <c r="A7" s="54" t="s">
        <v>208</v>
      </c>
      <c r="B7" s="23"/>
      <c r="C7" s="23"/>
      <c r="D7" s="23"/>
      <c r="E7" s="55">
        <v>0</v>
      </c>
      <c r="F7" s="55"/>
      <c r="G7" s="56"/>
      <c r="H7" s="55">
        <v>0</v>
      </c>
      <c r="I7" s="55"/>
      <c r="J7" s="55">
        <f>H7+I7</f>
        <v>0</v>
      </c>
    </row>
    <row r="8" spans="1:10" ht="34.5" hidden="1">
      <c r="A8" s="1" t="s">
        <v>6</v>
      </c>
      <c r="B8" s="21"/>
      <c r="C8" s="21"/>
      <c r="D8" s="21"/>
      <c r="E8" s="22"/>
      <c r="F8" s="22"/>
      <c r="G8" s="24"/>
      <c r="H8" s="22"/>
      <c r="I8" s="22"/>
      <c r="J8" s="22"/>
    </row>
    <row r="9" spans="1:10" ht="138" hidden="1">
      <c r="A9" s="58" t="s">
        <v>56</v>
      </c>
      <c r="B9" s="2">
        <v>0</v>
      </c>
      <c r="C9" s="2"/>
      <c r="D9" s="2">
        <f>B9+C9</f>
        <v>0</v>
      </c>
      <c r="E9" s="18"/>
      <c r="F9" s="18"/>
      <c r="G9" s="18"/>
      <c r="H9" s="18">
        <v>0</v>
      </c>
      <c r="I9" s="18"/>
      <c r="J9" s="18">
        <f>H9+I9</f>
        <v>0</v>
      </c>
    </row>
    <row r="10" spans="1:10" ht="69" hidden="1">
      <c r="A10" s="59" t="s">
        <v>57</v>
      </c>
      <c r="B10" s="2"/>
      <c r="C10" s="2"/>
      <c r="D10" s="2"/>
      <c r="E10" s="3"/>
      <c r="F10" s="18"/>
      <c r="G10" s="4"/>
      <c r="H10" s="3"/>
      <c r="I10" s="18"/>
      <c r="J10" s="3"/>
    </row>
    <row r="11" spans="1:10" ht="17.25" hidden="1">
      <c r="A11" s="6"/>
      <c r="B11" s="2"/>
      <c r="C11" s="2"/>
      <c r="D11" s="2"/>
      <c r="E11" s="3"/>
      <c r="F11" s="3"/>
      <c r="G11" s="4"/>
      <c r="H11" s="3"/>
      <c r="I11" s="3"/>
      <c r="J11" s="3"/>
    </row>
    <row r="12" spans="1:10" ht="17.25" hidden="1">
      <c r="A12" s="6"/>
      <c r="B12" s="2"/>
      <c r="C12" s="2"/>
      <c r="D12" s="2"/>
      <c r="E12" s="3"/>
      <c r="F12" s="3"/>
      <c r="G12" s="4"/>
      <c r="H12" s="3"/>
      <c r="I12" s="3"/>
      <c r="J12" s="3"/>
    </row>
    <row r="13" spans="1:10" ht="17.25" hidden="1">
      <c r="A13" s="6"/>
      <c r="B13" s="2"/>
      <c r="C13" s="2"/>
      <c r="D13" s="2"/>
      <c r="E13" s="3"/>
      <c r="F13" s="3"/>
      <c r="G13" s="4"/>
      <c r="H13" s="3"/>
      <c r="I13" s="3"/>
      <c r="J13" s="3"/>
    </row>
    <row r="14" spans="1:10" ht="17.25" hidden="1">
      <c r="A14" s="1" t="s">
        <v>7</v>
      </c>
      <c r="B14" s="2"/>
      <c r="C14" s="2"/>
      <c r="D14" s="2"/>
      <c r="E14" s="3"/>
      <c r="F14" s="3"/>
      <c r="G14" s="4"/>
      <c r="H14" s="3"/>
      <c r="I14" s="3"/>
      <c r="J14" s="3"/>
    </row>
    <row r="15" spans="1:10" ht="34.5" hidden="1">
      <c r="A15" s="1" t="s">
        <v>69</v>
      </c>
      <c r="B15" s="2"/>
      <c r="C15" s="2"/>
      <c r="D15" s="2">
        <f>B15+C15</f>
        <v>0</v>
      </c>
      <c r="E15" s="3"/>
      <c r="F15" s="3"/>
      <c r="G15" s="4"/>
      <c r="H15" s="3"/>
      <c r="I15" s="3"/>
      <c r="J15" s="3"/>
    </row>
    <row r="16" spans="1:10" s="28" customFormat="1" ht="17.25" hidden="1">
      <c r="A16" s="63"/>
      <c r="B16" s="25"/>
      <c r="C16" s="25"/>
      <c r="D16" s="25"/>
      <c r="E16" s="26"/>
      <c r="F16" s="26"/>
      <c r="G16" s="27"/>
      <c r="H16" s="26"/>
      <c r="I16" s="26"/>
      <c r="J16" s="26"/>
    </row>
    <row r="17" spans="1:10" ht="17.25" hidden="1">
      <c r="A17" s="1"/>
      <c r="B17" s="2"/>
      <c r="C17" s="2"/>
      <c r="D17" s="2">
        <f>B17+C17</f>
        <v>0</v>
      </c>
      <c r="E17" s="3"/>
      <c r="F17" s="3"/>
      <c r="G17" s="4"/>
      <c r="H17" s="3"/>
      <c r="I17" s="3"/>
      <c r="J17" s="3"/>
    </row>
    <row r="18" spans="1:10" ht="17.25" hidden="1">
      <c r="A18" s="1" t="s">
        <v>8</v>
      </c>
      <c r="B18" s="2"/>
      <c r="C18" s="2"/>
      <c r="D18" s="2"/>
      <c r="E18" s="3"/>
      <c r="F18" s="3"/>
      <c r="G18" s="4"/>
      <c r="H18" s="3"/>
      <c r="I18" s="3"/>
      <c r="J18" s="3"/>
    </row>
    <row r="19" spans="1:10" ht="103.5" hidden="1">
      <c r="A19" s="6" t="s">
        <v>53</v>
      </c>
      <c r="B19" s="2"/>
      <c r="C19" s="2"/>
      <c r="D19" s="2">
        <f>B19+C19</f>
        <v>0</v>
      </c>
      <c r="E19" s="3"/>
      <c r="F19" s="3"/>
      <c r="G19" s="4"/>
      <c r="H19" s="3"/>
      <c r="I19" s="3"/>
      <c r="J19" s="3"/>
    </row>
    <row r="20" spans="1:10" ht="17.25" hidden="1">
      <c r="A20" s="6" t="s">
        <v>42</v>
      </c>
      <c r="B20" s="2"/>
      <c r="C20" s="2"/>
      <c r="D20" s="2">
        <f>B20+C20</f>
        <v>0</v>
      </c>
      <c r="E20" s="3"/>
      <c r="F20" s="3"/>
      <c r="G20" s="4"/>
      <c r="H20" s="3"/>
      <c r="I20" s="3"/>
      <c r="J20" s="3"/>
    </row>
    <row r="21" spans="1:10" ht="17.25" hidden="1">
      <c r="A21" s="1"/>
      <c r="B21" s="2"/>
      <c r="C21" s="2"/>
      <c r="D21" s="2"/>
      <c r="E21" s="3"/>
      <c r="F21" s="3"/>
      <c r="G21" s="4"/>
      <c r="H21" s="3"/>
      <c r="I21" s="3"/>
      <c r="J21" s="3"/>
    </row>
    <row r="22" spans="1:10" ht="17.25" hidden="1">
      <c r="A22" s="1" t="s">
        <v>9</v>
      </c>
      <c r="B22" s="2"/>
      <c r="C22" s="2"/>
      <c r="D22" s="2"/>
      <c r="E22" s="3"/>
      <c r="F22" s="3"/>
      <c r="G22" s="4"/>
      <c r="H22" s="3"/>
      <c r="I22" s="3"/>
      <c r="J22" s="3"/>
    </row>
    <row r="23" spans="1:10" ht="34.5" hidden="1">
      <c r="A23" s="6" t="s">
        <v>47</v>
      </c>
      <c r="B23" s="2"/>
      <c r="C23" s="2"/>
      <c r="D23" s="2">
        <f>B23+C23</f>
        <v>0</v>
      </c>
      <c r="E23" s="3"/>
      <c r="F23" s="3"/>
      <c r="G23" s="4"/>
      <c r="H23" s="3"/>
      <c r="I23" s="3"/>
      <c r="J23" s="3"/>
    </row>
    <row r="24" spans="1:10" ht="17.25" hidden="1">
      <c r="A24" s="6"/>
      <c r="B24" s="2"/>
      <c r="C24" s="2"/>
      <c r="D24" s="2"/>
      <c r="E24" s="3"/>
      <c r="F24" s="3"/>
      <c r="G24" s="4"/>
      <c r="H24" s="3"/>
      <c r="I24" s="3"/>
      <c r="J24" s="3"/>
    </row>
    <row r="25" spans="1:10" ht="51.75" hidden="1">
      <c r="A25" s="6" t="s">
        <v>46</v>
      </c>
      <c r="B25" s="2"/>
      <c r="C25" s="2"/>
      <c r="D25" s="2">
        <f>B25+C25</f>
        <v>0</v>
      </c>
      <c r="E25" s="3"/>
      <c r="F25" s="3"/>
      <c r="G25" s="4"/>
      <c r="H25" s="3"/>
      <c r="I25" s="3"/>
      <c r="J25" s="3"/>
    </row>
    <row r="26" spans="1:10" ht="17.25" hidden="1">
      <c r="A26" s="6"/>
      <c r="B26" s="2"/>
      <c r="C26" s="2"/>
      <c r="D26" s="2"/>
      <c r="E26" s="3"/>
      <c r="F26" s="3"/>
      <c r="G26" s="4"/>
      <c r="H26" s="3"/>
      <c r="I26" s="3"/>
      <c r="J26" s="3"/>
    </row>
    <row r="27" spans="1:10" ht="17.25" hidden="1">
      <c r="A27" s="6"/>
      <c r="B27" s="2"/>
      <c r="C27" s="2"/>
      <c r="D27" s="2"/>
      <c r="E27" s="3"/>
      <c r="F27" s="3"/>
      <c r="G27" s="4"/>
      <c r="H27" s="3"/>
      <c r="I27" s="3"/>
      <c r="J27" s="3"/>
    </row>
    <row r="28" spans="1:10" ht="17.25" hidden="1">
      <c r="A28" s="1" t="s">
        <v>10</v>
      </c>
      <c r="B28" s="2"/>
      <c r="C28" s="2"/>
      <c r="D28" s="2"/>
      <c r="E28" s="3"/>
      <c r="F28" s="3"/>
      <c r="G28" s="4"/>
      <c r="H28" s="3"/>
      <c r="I28" s="3"/>
      <c r="J28" s="3"/>
    </row>
    <row r="29" spans="1:10" ht="17.25" hidden="1">
      <c r="A29" s="87" t="s">
        <v>61</v>
      </c>
      <c r="B29" s="29">
        <v>0</v>
      </c>
      <c r="C29" s="29"/>
      <c r="D29" s="29">
        <f>B29+C29</f>
        <v>0</v>
      </c>
      <c r="E29" s="3"/>
      <c r="F29" s="18"/>
      <c r="G29" s="4"/>
      <c r="H29" s="3">
        <v>0</v>
      </c>
      <c r="I29" s="18"/>
      <c r="J29" s="3">
        <f>H29+I29</f>
        <v>0</v>
      </c>
    </row>
    <row r="30" spans="1:10" ht="17.25" hidden="1">
      <c r="A30" s="88"/>
      <c r="B30" s="29">
        <v>1130840.8</v>
      </c>
      <c r="C30" s="29"/>
      <c r="D30" s="29">
        <f>B30+C30</f>
        <v>1130840.8</v>
      </c>
      <c r="E30" s="18"/>
      <c r="F30" s="18"/>
      <c r="G30" s="19"/>
      <c r="H30" s="18">
        <v>1204747.5</v>
      </c>
      <c r="I30" s="3"/>
      <c r="J30" s="18">
        <f>H30+I30</f>
        <v>1204747.5</v>
      </c>
    </row>
    <row r="31" spans="1:10" ht="21.75" customHeight="1" hidden="1">
      <c r="A31" s="6" t="s">
        <v>161</v>
      </c>
      <c r="B31" s="2">
        <v>0</v>
      </c>
      <c r="C31" s="2"/>
      <c r="D31" s="29">
        <f>B31+C31</f>
        <v>0</v>
      </c>
      <c r="E31" s="3"/>
      <c r="F31" s="3"/>
      <c r="G31" s="4"/>
      <c r="H31" s="3"/>
      <c r="I31" s="3"/>
      <c r="J31" s="3"/>
    </row>
    <row r="32" spans="1:10" ht="34.5" hidden="1">
      <c r="A32" s="6" t="s">
        <v>116</v>
      </c>
      <c r="B32" s="2">
        <v>6511.5</v>
      </c>
      <c r="C32" s="2"/>
      <c r="D32" s="29">
        <f>B32+C32</f>
        <v>6511.5</v>
      </c>
      <c r="E32" s="3"/>
      <c r="F32" s="3"/>
      <c r="G32" s="4"/>
      <c r="H32" s="3"/>
      <c r="I32" s="3"/>
      <c r="J32" s="3"/>
    </row>
    <row r="33" spans="1:10" ht="69" hidden="1">
      <c r="A33" s="6" t="s">
        <v>75</v>
      </c>
      <c r="B33" s="2">
        <v>543.6</v>
      </c>
      <c r="C33" s="2"/>
      <c r="D33" s="2">
        <f aca="true" t="shared" si="0" ref="D33:D42">B33+C33</f>
        <v>543.6</v>
      </c>
      <c r="E33" s="3"/>
      <c r="F33" s="3"/>
      <c r="G33" s="4"/>
      <c r="H33" s="3"/>
      <c r="I33" s="3"/>
      <c r="J33" s="3"/>
    </row>
    <row r="34" spans="1:10" ht="34.5" hidden="1">
      <c r="A34" s="6" t="s">
        <v>117</v>
      </c>
      <c r="B34" s="2">
        <v>2500</v>
      </c>
      <c r="C34" s="2"/>
      <c r="D34" s="2">
        <f t="shared" si="0"/>
        <v>2500</v>
      </c>
      <c r="E34" s="3"/>
      <c r="F34" s="3"/>
      <c r="G34" s="4"/>
      <c r="H34" s="3"/>
      <c r="I34" s="3"/>
      <c r="J34" s="3"/>
    </row>
    <row r="35" spans="1:10" ht="51.75" hidden="1">
      <c r="A35" s="6" t="s">
        <v>118</v>
      </c>
      <c r="B35" s="2">
        <v>719.4</v>
      </c>
      <c r="C35" s="2"/>
      <c r="D35" s="2">
        <f t="shared" si="0"/>
        <v>719.4</v>
      </c>
      <c r="E35" s="18"/>
      <c r="F35" s="18"/>
      <c r="G35" s="19"/>
      <c r="H35" s="18"/>
      <c r="I35" s="18"/>
      <c r="J35" s="18"/>
    </row>
    <row r="36" spans="1:10" ht="34.5" hidden="1">
      <c r="A36" s="6" t="s">
        <v>119</v>
      </c>
      <c r="B36" s="2">
        <v>12525</v>
      </c>
      <c r="C36" s="2"/>
      <c r="D36" s="2">
        <f t="shared" si="0"/>
        <v>12525</v>
      </c>
      <c r="E36" s="3"/>
      <c r="F36" s="3"/>
      <c r="G36" s="4"/>
      <c r="H36" s="3"/>
      <c r="I36" s="3"/>
      <c r="J36" s="3"/>
    </row>
    <row r="37" spans="1:10" ht="34.5" hidden="1">
      <c r="A37" s="6" t="s">
        <v>85</v>
      </c>
      <c r="B37" s="2">
        <v>2852.9</v>
      </c>
      <c r="C37" s="2"/>
      <c r="D37" s="2">
        <f t="shared" si="0"/>
        <v>2852.9</v>
      </c>
      <c r="E37" s="3"/>
      <c r="F37" s="3"/>
      <c r="G37" s="4"/>
      <c r="H37" s="3"/>
      <c r="I37" s="3"/>
      <c r="J37" s="3"/>
    </row>
    <row r="38" spans="1:10" ht="51.75" hidden="1">
      <c r="A38" s="6" t="s">
        <v>120</v>
      </c>
      <c r="B38" s="2">
        <v>4011.2</v>
      </c>
      <c r="C38" s="2"/>
      <c r="D38" s="2">
        <f t="shared" si="0"/>
        <v>4011.2</v>
      </c>
      <c r="E38" s="3"/>
      <c r="F38" s="3"/>
      <c r="G38" s="4"/>
      <c r="H38" s="3"/>
      <c r="I38" s="3"/>
      <c r="J38" s="3"/>
    </row>
    <row r="39" spans="1:10" ht="34.5" hidden="1">
      <c r="A39" s="6" t="s">
        <v>76</v>
      </c>
      <c r="B39" s="2">
        <v>417296</v>
      </c>
      <c r="C39" s="2"/>
      <c r="D39" s="2">
        <f t="shared" si="0"/>
        <v>417296</v>
      </c>
      <c r="E39" s="3"/>
      <c r="F39" s="3"/>
      <c r="G39" s="4"/>
      <c r="H39" s="3"/>
      <c r="I39" s="3"/>
      <c r="J39" s="3"/>
    </row>
    <row r="40" spans="1:10" ht="34.5" hidden="1">
      <c r="A40" s="6" t="s">
        <v>136</v>
      </c>
      <c r="B40" s="2">
        <v>24.1</v>
      </c>
      <c r="C40" s="2"/>
      <c r="D40" s="2">
        <f t="shared" si="0"/>
        <v>24.1</v>
      </c>
      <c r="E40" s="3"/>
      <c r="F40" s="3"/>
      <c r="G40" s="4"/>
      <c r="H40" s="3"/>
      <c r="I40" s="3"/>
      <c r="J40" s="3"/>
    </row>
    <row r="41" spans="1:10" ht="17.25" hidden="1">
      <c r="A41" s="6" t="s">
        <v>137</v>
      </c>
      <c r="B41" s="2">
        <v>319.3</v>
      </c>
      <c r="C41" s="2"/>
      <c r="D41" s="2">
        <f t="shared" si="0"/>
        <v>319.3</v>
      </c>
      <c r="E41" s="3"/>
      <c r="F41" s="3"/>
      <c r="G41" s="4"/>
      <c r="H41" s="3"/>
      <c r="I41" s="3"/>
      <c r="J41" s="3"/>
    </row>
    <row r="42" spans="1:10" ht="120.75" hidden="1">
      <c r="A42" s="6" t="s">
        <v>153</v>
      </c>
      <c r="B42" s="2">
        <v>11</v>
      </c>
      <c r="C42" s="2"/>
      <c r="D42" s="2">
        <f t="shared" si="0"/>
        <v>11</v>
      </c>
      <c r="E42" s="3"/>
      <c r="F42" s="3"/>
      <c r="G42" s="4"/>
      <c r="H42" s="3"/>
      <c r="I42" s="3"/>
      <c r="J42" s="3"/>
    </row>
    <row r="43" spans="1:10" ht="17.25" hidden="1">
      <c r="A43" s="6" t="s">
        <v>24</v>
      </c>
      <c r="B43" s="2"/>
      <c r="C43" s="2"/>
      <c r="D43" s="2"/>
      <c r="E43" s="3"/>
      <c r="F43" s="3"/>
      <c r="G43" s="4"/>
      <c r="H43" s="3"/>
      <c r="I43" s="3"/>
      <c r="J43" s="3"/>
    </row>
    <row r="44" spans="1:10" ht="34.5" hidden="1">
      <c r="A44" s="6" t="s">
        <v>20</v>
      </c>
      <c r="B44" s="2"/>
      <c r="C44" s="2"/>
      <c r="D44" s="2">
        <f>B44+C44</f>
        <v>0</v>
      </c>
      <c r="E44" s="3"/>
      <c r="F44" s="3"/>
      <c r="G44" s="4"/>
      <c r="H44" s="3"/>
      <c r="I44" s="3"/>
      <c r="J44" s="3"/>
    </row>
    <row r="45" spans="1:10" ht="51.75" hidden="1">
      <c r="A45" s="6" t="s">
        <v>19</v>
      </c>
      <c r="B45" s="2"/>
      <c r="C45" s="2"/>
      <c r="D45" s="2">
        <f>B45+C45</f>
        <v>0</v>
      </c>
      <c r="E45" s="3"/>
      <c r="F45" s="3"/>
      <c r="G45" s="4"/>
      <c r="H45" s="3"/>
      <c r="I45" s="3"/>
      <c r="J45" s="3"/>
    </row>
    <row r="46" spans="1:10" ht="51.75" hidden="1">
      <c r="A46" s="6" t="s">
        <v>21</v>
      </c>
      <c r="B46" s="2"/>
      <c r="C46" s="2"/>
      <c r="D46" s="2">
        <f>B46+C46</f>
        <v>0</v>
      </c>
      <c r="E46" s="3"/>
      <c r="F46" s="3"/>
      <c r="G46" s="4"/>
      <c r="H46" s="3"/>
      <c r="I46" s="3"/>
      <c r="J46" s="3"/>
    </row>
    <row r="47" spans="1:10" ht="86.25" hidden="1">
      <c r="A47" s="6" t="s">
        <v>22</v>
      </c>
      <c r="B47" s="2"/>
      <c r="C47" s="2"/>
      <c r="D47" s="2">
        <f>B47+C47</f>
        <v>0</v>
      </c>
      <c r="E47" s="3"/>
      <c r="F47" s="3"/>
      <c r="G47" s="4"/>
      <c r="H47" s="3"/>
      <c r="I47" s="3"/>
      <c r="J47" s="3"/>
    </row>
    <row r="48" spans="1:10" ht="51.75" hidden="1">
      <c r="A48" s="6" t="s">
        <v>23</v>
      </c>
      <c r="B48" s="2"/>
      <c r="C48" s="2"/>
      <c r="D48" s="2">
        <f>B48+C48</f>
        <v>0</v>
      </c>
      <c r="E48" s="3"/>
      <c r="F48" s="3"/>
      <c r="G48" s="4"/>
      <c r="H48" s="3"/>
      <c r="I48" s="3"/>
      <c r="J48" s="3"/>
    </row>
    <row r="49" spans="1:10" ht="17.25" hidden="1">
      <c r="A49" s="6"/>
      <c r="B49" s="2"/>
      <c r="C49" s="2"/>
      <c r="D49" s="2"/>
      <c r="E49" s="3"/>
      <c r="F49" s="3"/>
      <c r="G49" s="4"/>
      <c r="H49" s="3"/>
      <c r="I49" s="3"/>
      <c r="J49" s="3"/>
    </row>
    <row r="50" spans="1:10" ht="51.75" hidden="1">
      <c r="A50" s="6" t="s">
        <v>207</v>
      </c>
      <c r="B50" s="2">
        <v>1869.6</v>
      </c>
      <c r="C50" s="2"/>
      <c r="D50" s="2">
        <f>B50+C50</f>
        <v>1869.6</v>
      </c>
      <c r="E50" s="3"/>
      <c r="F50" s="3"/>
      <c r="G50" s="4"/>
      <c r="H50" s="3"/>
      <c r="I50" s="3"/>
      <c r="J50" s="3"/>
    </row>
    <row r="51" spans="1:10" ht="17.25" hidden="1">
      <c r="A51" s="1" t="s">
        <v>11</v>
      </c>
      <c r="B51" s="2"/>
      <c r="C51" s="2"/>
      <c r="D51" s="2"/>
      <c r="E51" s="3"/>
      <c r="F51" s="3"/>
      <c r="G51" s="4"/>
      <c r="H51" s="3"/>
      <c r="I51" s="3"/>
      <c r="J51" s="3"/>
    </row>
    <row r="52" spans="1:10" ht="34.5" hidden="1">
      <c r="A52" s="6" t="s">
        <v>138</v>
      </c>
      <c r="B52" s="29">
        <v>1532.4</v>
      </c>
      <c r="C52" s="2"/>
      <c r="D52" s="29">
        <f>B52+C52</f>
        <v>1532.4</v>
      </c>
      <c r="E52" s="3"/>
      <c r="F52" s="3"/>
      <c r="G52" s="4"/>
      <c r="H52" s="3"/>
      <c r="I52" s="3"/>
      <c r="J52" s="3"/>
    </row>
    <row r="53" spans="1:10" ht="17.25" hidden="1">
      <c r="A53" s="6" t="s">
        <v>139</v>
      </c>
      <c r="B53" s="2">
        <v>765.6</v>
      </c>
      <c r="C53" s="2"/>
      <c r="D53" s="2">
        <f>B53+C53</f>
        <v>765.6</v>
      </c>
      <c r="E53" s="3"/>
      <c r="F53" s="3"/>
      <c r="G53" s="4"/>
      <c r="H53" s="3"/>
      <c r="I53" s="3"/>
      <c r="J53" s="3"/>
    </row>
    <row r="54" spans="1:10" ht="17.25" hidden="1">
      <c r="A54" s="6" t="s">
        <v>140</v>
      </c>
      <c r="B54" s="2">
        <v>102</v>
      </c>
      <c r="C54" s="2"/>
      <c r="D54" s="2">
        <f>B54+C54</f>
        <v>102</v>
      </c>
      <c r="E54" s="3"/>
      <c r="F54" s="3"/>
      <c r="G54" s="4"/>
      <c r="H54" s="3"/>
      <c r="I54" s="3"/>
      <c r="J54" s="3"/>
    </row>
    <row r="55" spans="1:10" ht="12.75" customHeight="1" hidden="1">
      <c r="A55" s="6"/>
      <c r="B55" s="2"/>
      <c r="C55" s="2"/>
      <c r="D55" s="2"/>
      <c r="E55" s="3"/>
      <c r="F55" s="3"/>
      <c r="G55" s="4"/>
      <c r="H55" s="3"/>
      <c r="I55" s="3"/>
      <c r="J55" s="3"/>
    </row>
    <row r="56" spans="1:10" ht="18.75" customHeight="1" hidden="1">
      <c r="A56" s="6"/>
      <c r="B56" s="2"/>
      <c r="C56" s="2"/>
      <c r="D56" s="2"/>
      <c r="E56" s="3"/>
      <c r="F56" s="3"/>
      <c r="G56" s="4"/>
      <c r="H56" s="3"/>
      <c r="I56" s="3"/>
      <c r="J56" s="3"/>
    </row>
    <row r="57" spans="1:10" ht="17.25">
      <c r="A57" s="1" t="s">
        <v>14</v>
      </c>
      <c r="B57" s="2"/>
      <c r="C57" s="2"/>
      <c r="D57" s="2"/>
      <c r="E57" s="3"/>
      <c r="F57" s="3"/>
      <c r="G57" s="4"/>
      <c r="H57" s="3"/>
      <c r="I57" s="3"/>
      <c r="J57" s="3"/>
    </row>
    <row r="58" spans="1:10" ht="38.25" customHeight="1" hidden="1">
      <c r="A58" s="87" t="s">
        <v>163</v>
      </c>
      <c r="B58" s="2">
        <v>113527.4</v>
      </c>
      <c r="C58" s="2"/>
      <c r="D58" s="2">
        <f>B58+C58</f>
        <v>113527.4</v>
      </c>
      <c r="E58" s="18"/>
      <c r="F58" s="18"/>
      <c r="G58" s="19"/>
      <c r="H58" s="18">
        <v>75033</v>
      </c>
      <c r="I58" s="18"/>
      <c r="J58" s="18">
        <f>H58+I58</f>
        <v>75033</v>
      </c>
    </row>
    <row r="59" spans="1:10" ht="38.25" customHeight="1" hidden="1">
      <c r="A59" s="99"/>
      <c r="B59" s="2">
        <v>22805</v>
      </c>
      <c r="C59" s="2"/>
      <c r="D59" s="2">
        <f>B59+C59</f>
        <v>22805</v>
      </c>
      <c r="E59" s="36"/>
      <c r="F59" s="36"/>
      <c r="G59" s="2"/>
      <c r="H59" s="2"/>
      <c r="I59" s="36"/>
      <c r="J59" s="2">
        <f>H59+I59</f>
        <v>0</v>
      </c>
    </row>
    <row r="60" spans="1:10" ht="32.25" customHeight="1" hidden="1">
      <c r="A60" s="92"/>
      <c r="B60" s="2">
        <v>0</v>
      </c>
      <c r="C60" s="2"/>
      <c r="D60" s="2">
        <f>B60+C60</f>
        <v>0</v>
      </c>
      <c r="E60" s="18"/>
      <c r="F60" s="3"/>
      <c r="G60" s="19"/>
      <c r="H60" s="3"/>
      <c r="I60" s="3"/>
      <c r="J60" s="18">
        <f>H60+I60</f>
        <v>0</v>
      </c>
    </row>
    <row r="61" spans="1:10" ht="70.5" customHeight="1">
      <c r="A61" s="62" t="s">
        <v>209</v>
      </c>
      <c r="B61" s="2">
        <v>130000</v>
      </c>
      <c r="C61" s="2">
        <v>-21274.582</v>
      </c>
      <c r="D61" s="2">
        <f>B61+C61</f>
        <v>108725.418</v>
      </c>
      <c r="E61" s="18"/>
      <c r="F61" s="3"/>
      <c r="G61" s="19"/>
      <c r="H61" s="3"/>
      <c r="I61" s="3"/>
      <c r="J61" s="18"/>
    </row>
    <row r="62" spans="1:10" ht="71.25" customHeight="1">
      <c r="A62" s="62" t="s">
        <v>210</v>
      </c>
      <c r="B62" s="2">
        <v>10269.7</v>
      </c>
      <c r="C62" s="2">
        <v>21274.582</v>
      </c>
      <c r="D62" s="2">
        <f>B62+C62</f>
        <v>31544.282</v>
      </c>
      <c r="E62" s="18"/>
      <c r="F62" s="3"/>
      <c r="G62" s="19"/>
      <c r="H62" s="3"/>
      <c r="I62" s="3"/>
      <c r="J62" s="18"/>
    </row>
    <row r="63" spans="1:10" ht="17.25" hidden="1">
      <c r="A63" s="6" t="s">
        <v>170</v>
      </c>
      <c r="B63" s="2">
        <v>943.9</v>
      </c>
      <c r="C63" s="2"/>
      <c r="D63" s="2">
        <f aca="true" t="shared" si="1" ref="D63:D97">B63+C63</f>
        <v>943.9</v>
      </c>
      <c r="E63" s="18"/>
      <c r="F63" s="3"/>
      <c r="G63" s="19"/>
      <c r="H63" s="3"/>
      <c r="I63" s="3"/>
      <c r="J63" s="18"/>
    </row>
    <row r="64" spans="1:10" ht="17.25" hidden="1">
      <c r="A64" s="6" t="s">
        <v>156</v>
      </c>
      <c r="B64" s="2">
        <v>3787.6</v>
      </c>
      <c r="C64" s="2"/>
      <c r="D64" s="2">
        <f t="shared" si="1"/>
        <v>3787.6</v>
      </c>
      <c r="E64" s="18"/>
      <c r="F64" s="3"/>
      <c r="G64" s="19"/>
      <c r="H64" s="3"/>
      <c r="I64" s="3"/>
      <c r="J64" s="18"/>
    </row>
    <row r="65" spans="1:10" ht="51.75" hidden="1">
      <c r="A65" s="6" t="s">
        <v>171</v>
      </c>
      <c r="B65" s="2">
        <v>1224.7</v>
      </c>
      <c r="C65" s="2"/>
      <c r="D65" s="2">
        <f t="shared" si="1"/>
        <v>1224.7</v>
      </c>
      <c r="E65" s="18"/>
      <c r="F65" s="18"/>
      <c r="G65" s="19"/>
      <c r="H65" s="3"/>
      <c r="I65" s="18"/>
      <c r="J65" s="18"/>
    </row>
    <row r="66" spans="1:10" ht="20.25" customHeight="1" hidden="1">
      <c r="A66" s="6" t="s">
        <v>157</v>
      </c>
      <c r="B66" s="2">
        <v>83.1</v>
      </c>
      <c r="C66" s="2"/>
      <c r="D66" s="2">
        <f t="shared" si="1"/>
        <v>83.1</v>
      </c>
      <c r="E66" s="18"/>
      <c r="F66" s="3"/>
      <c r="G66" s="19"/>
      <c r="H66" s="3"/>
      <c r="I66" s="3"/>
      <c r="J66" s="18"/>
    </row>
    <row r="67" spans="1:10" ht="20.25" customHeight="1" hidden="1">
      <c r="A67" s="6" t="s">
        <v>158</v>
      </c>
      <c r="B67" s="2">
        <v>21.8</v>
      </c>
      <c r="C67" s="2"/>
      <c r="D67" s="2">
        <f t="shared" si="1"/>
        <v>21.8</v>
      </c>
      <c r="E67" s="18"/>
      <c r="F67" s="18"/>
      <c r="G67" s="19"/>
      <c r="H67" s="3"/>
      <c r="I67" s="3"/>
      <c r="J67" s="18"/>
    </row>
    <row r="68" spans="1:10" ht="34.5" hidden="1">
      <c r="A68" s="6" t="s">
        <v>159</v>
      </c>
      <c r="B68" s="2">
        <v>117.5</v>
      </c>
      <c r="D68" s="2">
        <f t="shared" si="1"/>
        <v>117.5</v>
      </c>
      <c r="E68" s="18"/>
      <c r="F68" s="18"/>
      <c r="G68" s="19"/>
      <c r="H68" s="3"/>
      <c r="I68" s="18"/>
      <c r="J68" s="18"/>
    </row>
    <row r="69" spans="1:10" ht="17.25" hidden="1">
      <c r="A69" s="59" t="s">
        <v>160</v>
      </c>
      <c r="B69" s="2">
        <v>96.1</v>
      </c>
      <c r="C69" s="2"/>
      <c r="D69" s="2">
        <f t="shared" si="1"/>
        <v>96.1</v>
      </c>
      <c r="E69" s="3"/>
      <c r="F69" s="18"/>
      <c r="G69" s="19"/>
      <c r="H69" s="3"/>
      <c r="I69" s="18"/>
      <c r="J69" s="18"/>
    </row>
    <row r="70" spans="1:10" ht="51.75" hidden="1">
      <c r="A70" s="6" t="s">
        <v>199</v>
      </c>
      <c r="B70" s="100">
        <v>750.8</v>
      </c>
      <c r="C70" s="2"/>
      <c r="D70" s="100">
        <f>B70+C70+C72+C71</f>
        <v>750.8</v>
      </c>
      <c r="E70" s="3"/>
      <c r="F70" s="3"/>
      <c r="G70" s="19"/>
      <c r="H70" s="3"/>
      <c r="I70" s="3"/>
      <c r="J70" s="18"/>
    </row>
    <row r="71" spans="1:10" ht="51.75" hidden="1">
      <c r="A71" s="6" t="s">
        <v>200</v>
      </c>
      <c r="B71" s="101"/>
      <c r="C71" s="2"/>
      <c r="D71" s="101"/>
      <c r="E71" s="3"/>
      <c r="F71" s="3"/>
      <c r="G71" s="19"/>
      <c r="H71" s="3"/>
      <c r="I71" s="3"/>
      <c r="J71" s="18"/>
    </row>
    <row r="72" spans="1:10" ht="34.5" hidden="1">
      <c r="A72" s="6" t="s">
        <v>201</v>
      </c>
      <c r="B72" s="102"/>
      <c r="C72" s="2"/>
      <c r="D72" s="102"/>
      <c r="E72" s="3"/>
      <c r="F72" s="3"/>
      <c r="G72" s="19"/>
      <c r="H72" s="3"/>
      <c r="I72" s="3"/>
      <c r="J72" s="18"/>
    </row>
    <row r="73" spans="1:10" ht="17.25" hidden="1">
      <c r="A73" s="6" t="s">
        <v>202</v>
      </c>
      <c r="B73" s="2">
        <v>9257.9</v>
      </c>
      <c r="C73" s="2"/>
      <c r="D73" s="2">
        <f>B73+C73</f>
        <v>9257.9</v>
      </c>
      <c r="E73" s="3"/>
      <c r="F73" s="3"/>
      <c r="G73" s="19"/>
      <c r="H73" s="3"/>
      <c r="I73" s="3"/>
      <c r="J73" s="18"/>
    </row>
    <row r="74" spans="1:10" ht="34.5" hidden="1">
      <c r="A74" s="6" t="s">
        <v>203</v>
      </c>
      <c r="B74" s="2">
        <v>6433</v>
      </c>
      <c r="C74" s="2"/>
      <c r="D74" s="2">
        <f>B74+C74</f>
        <v>6433</v>
      </c>
      <c r="E74" s="3"/>
      <c r="F74" s="3"/>
      <c r="G74" s="19"/>
      <c r="H74" s="3"/>
      <c r="I74" s="3"/>
      <c r="J74" s="18"/>
    </row>
    <row r="75" spans="1:10" ht="24" customHeight="1" hidden="1">
      <c r="A75" s="6" t="s">
        <v>161</v>
      </c>
      <c r="B75" s="2">
        <v>0</v>
      </c>
      <c r="C75" s="2"/>
      <c r="D75" s="2">
        <f t="shared" si="1"/>
        <v>0</v>
      </c>
      <c r="E75" s="3"/>
      <c r="F75" s="3"/>
      <c r="G75" s="19"/>
      <c r="H75" s="3"/>
      <c r="I75" s="3"/>
      <c r="J75" s="18"/>
    </row>
    <row r="76" spans="1:10" ht="51.75" hidden="1">
      <c r="A76" s="6" t="s">
        <v>49</v>
      </c>
      <c r="B76" s="2">
        <v>0</v>
      </c>
      <c r="C76" s="2"/>
      <c r="D76" s="2">
        <f t="shared" si="1"/>
        <v>0</v>
      </c>
      <c r="E76" s="3"/>
      <c r="F76" s="3"/>
      <c r="G76" s="19"/>
      <c r="H76" s="3"/>
      <c r="I76" s="3"/>
      <c r="J76" s="18">
        <f aca="true" t="shared" si="2" ref="J76:J83">H76+I76</f>
        <v>0</v>
      </c>
    </row>
    <row r="77" spans="1:10" ht="34.5" hidden="1">
      <c r="A77" s="6" t="s">
        <v>50</v>
      </c>
      <c r="B77" s="2">
        <v>0</v>
      </c>
      <c r="C77" s="2"/>
      <c r="D77" s="2">
        <f t="shared" si="1"/>
        <v>0</v>
      </c>
      <c r="E77" s="2"/>
      <c r="F77" s="2"/>
      <c r="G77" s="19"/>
      <c r="H77" s="2">
        <v>0</v>
      </c>
      <c r="I77" s="2"/>
      <c r="J77" s="18">
        <f t="shared" si="2"/>
        <v>0</v>
      </c>
    </row>
    <row r="78" spans="1:10" ht="34.5" hidden="1">
      <c r="A78" s="6" t="s">
        <v>51</v>
      </c>
      <c r="B78" s="2">
        <v>0</v>
      </c>
      <c r="C78" s="2"/>
      <c r="D78" s="2">
        <f t="shared" si="1"/>
        <v>0</v>
      </c>
      <c r="E78" s="2"/>
      <c r="F78" s="2"/>
      <c r="G78" s="19"/>
      <c r="H78" s="2">
        <v>0</v>
      </c>
      <c r="I78" s="2"/>
      <c r="J78" s="18">
        <f t="shared" si="2"/>
        <v>0</v>
      </c>
    </row>
    <row r="79" spans="1:10" ht="86.25" hidden="1">
      <c r="A79" s="6" t="s">
        <v>67</v>
      </c>
      <c r="B79" s="2">
        <v>36</v>
      </c>
      <c r="C79" s="2"/>
      <c r="D79" s="2">
        <f t="shared" si="1"/>
        <v>36</v>
      </c>
      <c r="E79" s="2"/>
      <c r="F79" s="2"/>
      <c r="G79" s="19"/>
      <c r="H79" s="2"/>
      <c r="I79" s="2"/>
      <c r="J79" s="18">
        <f t="shared" si="2"/>
        <v>0</v>
      </c>
    </row>
    <row r="80" spans="1:10" ht="86.25" hidden="1">
      <c r="A80" s="6" t="s">
        <v>68</v>
      </c>
      <c r="B80" s="2">
        <v>827</v>
      </c>
      <c r="C80" s="2"/>
      <c r="D80" s="2">
        <f t="shared" si="1"/>
        <v>827</v>
      </c>
      <c r="E80" s="2"/>
      <c r="F80" s="2"/>
      <c r="G80" s="19"/>
      <c r="H80" s="2"/>
      <c r="I80" s="2"/>
      <c r="J80" s="18">
        <f t="shared" si="2"/>
        <v>0</v>
      </c>
    </row>
    <row r="81" spans="1:10" ht="86.25" hidden="1">
      <c r="A81" s="6" t="s">
        <v>93</v>
      </c>
      <c r="B81" s="2">
        <v>3165</v>
      </c>
      <c r="C81" s="2"/>
      <c r="D81" s="2">
        <f>B81+C81</f>
        <v>3165</v>
      </c>
      <c r="E81" s="2"/>
      <c r="F81" s="2"/>
      <c r="G81" s="19"/>
      <c r="H81" s="2"/>
      <c r="I81" s="2"/>
      <c r="J81" s="18">
        <f t="shared" si="2"/>
        <v>0</v>
      </c>
    </row>
    <row r="82" spans="1:10" ht="54" customHeight="1" hidden="1">
      <c r="A82" s="87" t="s">
        <v>103</v>
      </c>
      <c r="B82" s="2">
        <v>374474</v>
      </c>
      <c r="C82" s="2"/>
      <c r="D82" s="2">
        <f>B82+C82</f>
        <v>374474</v>
      </c>
      <c r="E82" s="36"/>
      <c r="F82" s="36"/>
      <c r="G82" s="19"/>
      <c r="H82" s="36">
        <v>326368.8</v>
      </c>
      <c r="I82" s="37"/>
      <c r="J82" s="18">
        <f t="shared" si="2"/>
        <v>326368.8</v>
      </c>
    </row>
    <row r="83" spans="1:10" ht="45" customHeight="1" hidden="1">
      <c r="A83" s="94"/>
      <c r="B83" s="2">
        <v>0</v>
      </c>
      <c r="C83" s="2"/>
      <c r="D83" s="2">
        <f>B83+C83</f>
        <v>0</v>
      </c>
      <c r="E83" s="2"/>
      <c r="F83" s="36"/>
      <c r="G83" s="19"/>
      <c r="H83" s="36">
        <v>0</v>
      </c>
      <c r="I83" s="36"/>
      <c r="J83" s="18">
        <f t="shared" si="2"/>
        <v>0</v>
      </c>
    </row>
    <row r="84" spans="1:10" ht="13.5" customHeight="1" hidden="1">
      <c r="A84" s="6"/>
      <c r="B84" s="2"/>
      <c r="C84" s="2"/>
      <c r="D84" s="2"/>
      <c r="E84" s="3"/>
      <c r="F84" s="3"/>
      <c r="G84" s="4"/>
      <c r="H84" s="3"/>
      <c r="I84" s="3"/>
      <c r="J84" s="3"/>
    </row>
    <row r="85" spans="1:10" ht="40.5" customHeight="1" hidden="1">
      <c r="A85" s="1" t="s">
        <v>12</v>
      </c>
      <c r="B85" s="2"/>
      <c r="C85" s="2"/>
      <c r="D85" s="2"/>
      <c r="E85" s="3"/>
      <c r="F85" s="3"/>
      <c r="G85" s="4"/>
      <c r="H85" s="3"/>
      <c r="I85" s="3"/>
      <c r="J85" s="3"/>
    </row>
    <row r="86" spans="1:10" ht="34.5" customHeight="1" hidden="1">
      <c r="A86" s="6" t="s">
        <v>97</v>
      </c>
      <c r="B86" s="2">
        <v>2800</v>
      </c>
      <c r="C86" s="2"/>
      <c r="D86" s="2">
        <f>B86+C86</f>
        <v>2800</v>
      </c>
      <c r="E86" s="3"/>
      <c r="F86" s="3"/>
      <c r="G86" s="4"/>
      <c r="H86" s="3"/>
      <c r="I86" s="3"/>
      <c r="J86" s="3"/>
    </row>
    <row r="87" spans="1:10" ht="68.25" customHeight="1" hidden="1">
      <c r="A87" s="6" t="s">
        <v>71</v>
      </c>
      <c r="B87" s="2">
        <v>4051</v>
      </c>
      <c r="C87" s="2"/>
      <c r="D87" s="2">
        <f t="shared" si="1"/>
        <v>4051</v>
      </c>
      <c r="E87" s="3"/>
      <c r="F87" s="3"/>
      <c r="G87" s="4"/>
      <c r="H87" s="3"/>
      <c r="I87" s="3"/>
      <c r="J87" s="3"/>
    </row>
    <row r="88" spans="1:10" ht="33" customHeight="1" hidden="1">
      <c r="A88" s="6" t="s">
        <v>34</v>
      </c>
      <c r="B88" s="2">
        <v>0</v>
      </c>
      <c r="C88" s="2"/>
      <c r="D88" s="2">
        <f t="shared" si="1"/>
        <v>0</v>
      </c>
      <c r="E88" s="3"/>
      <c r="F88" s="3"/>
      <c r="G88" s="4"/>
      <c r="H88" s="3"/>
      <c r="I88" s="3"/>
      <c r="J88" s="3"/>
    </row>
    <row r="89" spans="1:10" ht="66.75" customHeight="1" hidden="1">
      <c r="A89" s="6" t="s">
        <v>70</v>
      </c>
      <c r="B89" s="2">
        <v>0</v>
      </c>
      <c r="C89" s="2"/>
      <c r="D89" s="2">
        <f t="shared" si="1"/>
        <v>0</v>
      </c>
      <c r="E89" s="3"/>
      <c r="F89" s="3"/>
      <c r="G89" s="4"/>
      <c r="H89" s="3"/>
      <c r="I89" s="3"/>
      <c r="J89" s="3"/>
    </row>
    <row r="90" spans="1:10" ht="36.75" customHeight="1" hidden="1">
      <c r="A90" s="6" t="s">
        <v>83</v>
      </c>
      <c r="B90" s="2">
        <v>0</v>
      </c>
      <c r="C90" s="2"/>
      <c r="D90" s="2">
        <f t="shared" si="1"/>
        <v>0</v>
      </c>
      <c r="E90" s="3"/>
      <c r="F90" s="3"/>
      <c r="G90" s="4"/>
      <c r="H90" s="3"/>
      <c r="I90" s="3"/>
      <c r="J90" s="3"/>
    </row>
    <row r="91" spans="1:10" ht="75" customHeight="1" hidden="1">
      <c r="A91" s="6" t="s">
        <v>98</v>
      </c>
      <c r="B91" s="2">
        <f>54.9+243.6</f>
        <v>298.5</v>
      </c>
      <c r="C91" s="2"/>
      <c r="D91" s="2">
        <f t="shared" si="1"/>
        <v>298.5</v>
      </c>
      <c r="E91" s="3"/>
      <c r="F91" s="3"/>
      <c r="G91" s="4"/>
      <c r="H91" s="3"/>
      <c r="I91" s="3"/>
      <c r="J91" s="3"/>
    </row>
    <row r="92" spans="1:10" ht="34.5" customHeight="1" hidden="1">
      <c r="A92" s="6" t="s">
        <v>166</v>
      </c>
      <c r="B92" s="2">
        <v>0</v>
      </c>
      <c r="C92" s="2"/>
      <c r="D92" s="2">
        <f t="shared" si="1"/>
        <v>0</v>
      </c>
      <c r="E92" s="3"/>
      <c r="F92" s="3"/>
      <c r="G92" s="4"/>
      <c r="H92" s="3"/>
      <c r="I92" s="3"/>
      <c r="J92" s="3"/>
    </row>
    <row r="93" spans="1:10" ht="15" customHeight="1" hidden="1">
      <c r="A93" s="87" t="s">
        <v>101</v>
      </c>
      <c r="B93" s="2">
        <v>0</v>
      </c>
      <c r="C93" s="2"/>
      <c r="D93" s="2">
        <f t="shared" si="1"/>
        <v>0</v>
      </c>
      <c r="E93" s="3"/>
      <c r="F93" s="3"/>
      <c r="G93" s="4"/>
      <c r="H93" s="3">
        <v>0</v>
      </c>
      <c r="I93" s="3"/>
      <c r="J93" s="3">
        <f>H93+I93</f>
        <v>0</v>
      </c>
    </row>
    <row r="94" spans="1:10" ht="16.5" customHeight="1" hidden="1">
      <c r="A94" s="88"/>
      <c r="B94" s="2">
        <v>17899.45</v>
      </c>
      <c r="C94" s="2"/>
      <c r="D94" s="2">
        <f t="shared" si="1"/>
        <v>17899.45</v>
      </c>
      <c r="E94" s="3"/>
      <c r="F94" s="3"/>
      <c r="G94" s="4"/>
      <c r="H94" s="3">
        <v>9159.9</v>
      </c>
      <c r="I94" s="3"/>
      <c r="J94" s="3">
        <f>H94+I94</f>
        <v>9159.9</v>
      </c>
    </row>
    <row r="95" spans="1:10" ht="123" customHeight="1" hidden="1">
      <c r="A95" s="6" t="s">
        <v>169</v>
      </c>
      <c r="B95" s="2">
        <v>0</v>
      </c>
      <c r="C95" s="2"/>
      <c r="D95" s="2">
        <f t="shared" si="1"/>
        <v>0</v>
      </c>
      <c r="E95" s="3"/>
      <c r="F95" s="3"/>
      <c r="G95" s="4"/>
      <c r="H95" s="3"/>
      <c r="I95" s="3"/>
      <c r="J95" s="3"/>
    </row>
    <row r="96" spans="1:10" ht="15" customHeight="1" hidden="1">
      <c r="A96" s="87" t="s">
        <v>101</v>
      </c>
      <c r="B96" s="2">
        <v>0</v>
      </c>
      <c r="C96" s="2"/>
      <c r="D96" s="2">
        <f t="shared" si="1"/>
        <v>0</v>
      </c>
      <c r="E96" s="3"/>
      <c r="F96" s="3"/>
      <c r="G96" s="4"/>
      <c r="H96" s="3">
        <v>0</v>
      </c>
      <c r="I96" s="3"/>
      <c r="J96" s="3">
        <f>H96+I96</f>
        <v>0</v>
      </c>
    </row>
    <row r="97" spans="1:10" ht="16.5" customHeight="1" hidden="1">
      <c r="A97" s="88"/>
      <c r="B97" s="2">
        <v>17899.45</v>
      </c>
      <c r="C97" s="2"/>
      <c r="D97" s="2">
        <f t="shared" si="1"/>
        <v>17899.45</v>
      </c>
      <c r="E97" s="3"/>
      <c r="F97" s="3"/>
      <c r="G97" s="4"/>
      <c r="H97" s="3">
        <v>9159.9</v>
      </c>
      <c r="I97" s="3"/>
      <c r="J97" s="3">
        <f>H97+I97</f>
        <v>9159.9</v>
      </c>
    </row>
    <row r="98" spans="1:10" ht="120.75" customHeight="1" hidden="1">
      <c r="A98" s="6" t="s">
        <v>167</v>
      </c>
      <c r="B98" s="2">
        <v>0</v>
      </c>
      <c r="C98" s="2"/>
      <c r="D98" s="2">
        <f>B98+C98</f>
        <v>0</v>
      </c>
      <c r="E98" s="3"/>
      <c r="F98" s="3"/>
      <c r="G98" s="4"/>
      <c r="H98" s="3"/>
      <c r="I98" s="3"/>
      <c r="J98" s="3"/>
    </row>
    <row r="99" spans="1:10" ht="18.75" customHeight="1" hidden="1">
      <c r="A99" s="1" t="s">
        <v>13</v>
      </c>
      <c r="B99" s="2"/>
      <c r="C99" s="2"/>
      <c r="D99" s="2"/>
      <c r="E99" s="3"/>
      <c r="F99" s="3"/>
      <c r="G99" s="4"/>
      <c r="H99" s="3"/>
      <c r="I99" s="3"/>
      <c r="J99" s="3"/>
    </row>
    <row r="100" spans="1:10" ht="86.25" hidden="1">
      <c r="A100" s="6" t="s">
        <v>205</v>
      </c>
      <c r="B100" s="2">
        <v>98000</v>
      </c>
      <c r="C100" s="2"/>
      <c r="D100" s="2">
        <f>B100+C100</f>
        <v>98000</v>
      </c>
      <c r="E100" s="3"/>
      <c r="F100" s="3"/>
      <c r="G100" s="4"/>
      <c r="H100" s="18">
        <v>0</v>
      </c>
      <c r="I100" s="18"/>
      <c r="J100" s="18">
        <f>H100+I100</f>
        <v>0</v>
      </c>
    </row>
    <row r="101" spans="1:10" ht="17.25" customHeight="1" hidden="1">
      <c r="A101" s="6" t="s">
        <v>196</v>
      </c>
      <c r="B101" s="2">
        <v>24293.2</v>
      </c>
      <c r="C101" s="2"/>
      <c r="D101" s="2">
        <f aca="true" t="shared" si="3" ref="D101:D164">B101+C101</f>
        <v>24293.2</v>
      </c>
      <c r="E101" s="3"/>
      <c r="F101" s="3"/>
      <c r="G101" s="4"/>
      <c r="H101" s="3"/>
      <c r="I101" s="3"/>
      <c r="J101" s="3"/>
    </row>
    <row r="102" spans="1:10" ht="34.5" customHeight="1" hidden="1">
      <c r="A102" s="6" t="s">
        <v>182</v>
      </c>
      <c r="B102" s="2">
        <v>6661.2</v>
      </c>
      <c r="C102" s="2"/>
      <c r="D102" s="2">
        <f t="shared" si="3"/>
        <v>6661.2</v>
      </c>
      <c r="E102" s="3"/>
      <c r="F102" s="3"/>
      <c r="G102" s="4"/>
      <c r="H102" s="3"/>
      <c r="I102" s="3"/>
      <c r="J102" s="3"/>
    </row>
    <row r="103" spans="1:10" ht="34.5" customHeight="1" hidden="1">
      <c r="A103" s="6" t="s">
        <v>198</v>
      </c>
      <c r="B103" s="2">
        <v>1000</v>
      </c>
      <c r="C103" s="2"/>
      <c r="D103" s="2">
        <f t="shared" si="3"/>
        <v>1000</v>
      </c>
      <c r="E103" s="3"/>
      <c r="F103" s="3"/>
      <c r="G103" s="4"/>
      <c r="H103" s="3"/>
      <c r="I103" s="3"/>
      <c r="J103" s="3"/>
    </row>
    <row r="104" spans="1:10" ht="34.5" customHeight="1" hidden="1">
      <c r="A104" s="6" t="s">
        <v>197</v>
      </c>
      <c r="B104" s="2">
        <v>1497.4</v>
      </c>
      <c r="C104" s="2"/>
      <c r="D104" s="2">
        <f t="shared" si="3"/>
        <v>1497.4</v>
      </c>
      <c r="E104" s="3"/>
      <c r="F104" s="3"/>
      <c r="G104" s="4"/>
      <c r="H104" s="3"/>
      <c r="I104" s="3"/>
      <c r="J104" s="3"/>
    </row>
    <row r="105" spans="1:10" ht="86.25" customHeight="1" hidden="1">
      <c r="A105" s="6" t="s">
        <v>184</v>
      </c>
      <c r="B105" s="2">
        <v>0</v>
      </c>
      <c r="C105" s="2"/>
      <c r="D105" s="2">
        <f t="shared" si="3"/>
        <v>0</v>
      </c>
      <c r="E105" s="3"/>
      <c r="F105" s="3"/>
      <c r="G105" s="4"/>
      <c r="H105" s="3"/>
      <c r="I105" s="3"/>
      <c r="J105" s="3"/>
    </row>
    <row r="106" spans="1:10" ht="86.25" customHeight="1" hidden="1">
      <c r="A106" s="6" t="s">
        <v>185</v>
      </c>
      <c r="B106" s="2">
        <v>0</v>
      </c>
      <c r="C106" s="2"/>
      <c r="D106" s="2">
        <f>B106+C106</f>
        <v>0</v>
      </c>
      <c r="E106" s="3"/>
      <c r="F106" s="36"/>
      <c r="G106" s="4"/>
      <c r="H106" s="3"/>
      <c r="I106" s="3"/>
      <c r="J106" s="3"/>
    </row>
    <row r="107" spans="1:10" ht="86.25" customHeight="1" hidden="1">
      <c r="A107" s="6" t="s">
        <v>174</v>
      </c>
      <c r="B107" s="2">
        <v>0</v>
      </c>
      <c r="C107" s="2"/>
      <c r="D107" s="2">
        <f t="shared" si="3"/>
        <v>0</v>
      </c>
      <c r="E107" s="3"/>
      <c r="F107" s="3"/>
      <c r="G107" s="4"/>
      <c r="H107" s="3"/>
      <c r="I107" s="3"/>
      <c r="J107" s="3"/>
    </row>
    <row r="108" spans="1:10" ht="33.75" customHeight="1" hidden="1">
      <c r="A108" s="87" t="s">
        <v>175</v>
      </c>
      <c r="B108" s="2">
        <v>22.7</v>
      </c>
      <c r="C108" s="2"/>
      <c r="D108" s="2">
        <f t="shared" si="3"/>
        <v>22.7</v>
      </c>
      <c r="E108" s="3"/>
      <c r="F108" s="3"/>
      <c r="G108" s="4"/>
      <c r="H108" s="3"/>
      <c r="I108" s="3"/>
      <c r="J108" s="3"/>
    </row>
    <row r="109" spans="1:10" ht="27.75" customHeight="1" hidden="1">
      <c r="A109" s="92"/>
      <c r="B109" s="2">
        <v>0</v>
      </c>
      <c r="C109" s="2"/>
      <c r="D109" s="2">
        <f t="shared" si="3"/>
        <v>0</v>
      </c>
      <c r="E109" s="3"/>
      <c r="F109" s="3"/>
      <c r="G109" s="4"/>
      <c r="H109" s="3"/>
      <c r="I109" s="3"/>
      <c r="J109" s="3"/>
    </row>
    <row r="110" spans="1:10" ht="51.75" customHeight="1" hidden="1">
      <c r="A110" s="6" t="s">
        <v>94</v>
      </c>
      <c r="B110" s="2">
        <v>17298.1</v>
      </c>
      <c r="C110" s="2"/>
      <c r="D110" s="2">
        <f t="shared" si="3"/>
        <v>17298.1</v>
      </c>
      <c r="E110" s="3"/>
      <c r="F110" s="3"/>
      <c r="G110" s="4"/>
      <c r="H110" s="3"/>
      <c r="I110" s="3"/>
      <c r="J110" s="3"/>
    </row>
    <row r="111" spans="1:10" ht="86.25" customHeight="1" hidden="1">
      <c r="A111" s="6" t="s">
        <v>25</v>
      </c>
      <c r="B111" s="2">
        <v>0</v>
      </c>
      <c r="C111" s="2"/>
      <c r="D111" s="2">
        <f t="shared" si="3"/>
        <v>0</v>
      </c>
      <c r="E111" s="3"/>
      <c r="F111" s="3"/>
      <c r="G111" s="4"/>
      <c r="H111" s="3"/>
      <c r="I111" s="3"/>
      <c r="J111" s="3"/>
    </row>
    <row r="112" spans="1:10" ht="60" customHeight="1" hidden="1">
      <c r="A112" s="87" t="s">
        <v>100</v>
      </c>
      <c r="B112" s="2">
        <v>0</v>
      </c>
      <c r="C112" s="2"/>
      <c r="D112" s="2">
        <f>B112+C112</f>
        <v>0</v>
      </c>
      <c r="E112" s="18"/>
      <c r="F112" s="18"/>
      <c r="G112" s="19"/>
      <c r="H112" s="18">
        <v>0</v>
      </c>
      <c r="I112" s="18"/>
      <c r="J112" s="18">
        <f>H112+I112</f>
        <v>0</v>
      </c>
    </row>
    <row r="113" spans="1:10" ht="54.75" customHeight="1" hidden="1">
      <c r="A113" s="88"/>
      <c r="B113" s="2">
        <v>302616.663</v>
      </c>
      <c r="C113" s="2"/>
      <c r="D113" s="2">
        <f>B113+C113</f>
        <v>302616.663</v>
      </c>
      <c r="E113" s="18"/>
      <c r="F113" s="3"/>
      <c r="G113" s="19"/>
      <c r="H113" s="18">
        <v>14764</v>
      </c>
      <c r="I113" s="18"/>
      <c r="J113" s="18">
        <f>H113+I113</f>
        <v>14764</v>
      </c>
    </row>
    <row r="114" spans="1:10" ht="17.25" customHeight="1" hidden="1">
      <c r="A114" s="6" t="s">
        <v>121</v>
      </c>
      <c r="B114" s="2">
        <v>3442</v>
      </c>
      <c r="C114" s="2"/>
      <c r="D114" s="2">
        <f t="shared" si="3"/>
        <v>3442</v>
      </c>
      <c r="E114" s="3"/>
      <c r="F114" s="3"/>
      <c r="G114" s="4"/>
      <c r="H114" s="18"/>
      <c r="I114" s="18"/>
      <c r="J114" s="18"/>
    </row>
    <row r="115" spans="1:10" ht="17.25" customHeight="1" hidden="1">
      <c r="A115" s="6" t="s">
        <v>122</v>
      </c>
      <c r="B115" s="2">
        <v>35800.1</v>
      </c>
      <c r="C115" s="2"/>
      <c r="D115" s="2">
        <f t="shared" si="3"/>
        <v>35800.1</v>
      </c>
      <c r="E115" s="3"/>
      <c r="F115" s="3"/>
      <c r="G115" s="4"/>
      <c r="H115" s="3"/>
      <c r="I115" s="3"/>
      <c r="J115" s="3"/>
    </row>
    <row r="116" spans="1:10" ht="69" customHeight="1" hidden="1">
      <c r="A116" s="6" t="s">
        <v>141</v>
      </c>
      <c r="B116" s="2">
        <v>2980</v>
      </c>
      <c r="C116" s="2"/>
      <c r="D116" s="2">
        <f t="shared" si="3"/>
        <v>2980</v>
      </c>
      <c r="E116" s="18"/>
      <c r="F116" s="18"/>
      <c r="G116" s="19"/>
      <c r="H116" s="18"/>
      <c r="I116" s="18"/>
      <c r="J116" s="18"/>
    </row>
    <row r="117" spans="1:10" ht="48.75" customHeight="1" hidden="1">
      <c r="A117" s="6" t="s">
        <v>123</v>
      </c>
      <c r="B117" s="2">
        <v>6057</v>
      </c>
      <c r="C117" s="2"/>
      <c r="D117" s="2">
        <f t="shared" si="3"/>
        <v>6057</v>
      </c>
      <c r="E117" s="3"/>
      <c r="F117" s="3"/>
      <c r="G117" s="4"/>
      <c r="H117" s="3"/>
      <c r="I117" s="3"/>
      <c r="J117" s="3"/>
    </row>
    <row r="118" spans="1:10" ht="69" customHeight="1" hidden="1">
      <c r="A118" s="6" t="s">
        <v>124</v>
      </c>
      <c r="B118" s="2">
        <v>350</v>
      </c>
      <c r="C118" s="2"/>
      <c r="D118" s="2">
        <f t="shared" si="3"/>
        <v>350</v>
      </c>
      <c r="E118" s="3"/>
      <c r="F118" s="3"/>
      <c r="G118" s="4"/>
      <c r="H118" s="3"/>
      <c r="I118" s="3"/>
      <c r="J118" s="3"/>
    </row>
    <row r="119" spans="1:10" ht="155.25" customHeight="1" hidden="1">
      <c r="A119" s="6" t="s">
        <v>127</v>
      </c>
      <c r="B119" s="2">
        <v>0</v>
      </c>
      <c r="C119" s="2"/>
      <c r="D119" s="2">
        <f t="shared" si="3"/>
        <v>0</v>
      </c>
      <c r="E119" s="3"/>
      <c r="F119" s="3"/>
      <c r="G119" s="4"/>
      <c r="H119" s="3"/>
      <c r="I119" s="3"/>
      <c r="J119" s="3"/>
    </row>
    <row r="120" spans="1:10" ht="17.25" customHeight="1" hidden="1">
      <c r="A120" s="6" t="s">
        <v>128</v>
      </c>
      <c r="B120" s="2">
        <v>7399.4</v>
      </c>
      <c r="C120" s="2"/>
      <c r="D120" s="2">
        <f t="shared" si="3"/>
        <v>7399.4</v>
      </c>
      <c r="E120" s="3"/>
      <c r="F120" s="3"/>
      <c r="G120" s="4"/>
      <c r="H120" s="3"/>
      <c r="I120" s="3"/>
      <c r="J120" s="3"/>
    </row>
    <row r="121" spans="1:10" ht="34.5" customHeight="1" hidden="1">
      <c r="A121" s="6" t="s">
        <v>129</v>
      </c>
      <c r="B121" s="2">
        <v>0</v>
      </c>
      <c r="C121" s="2"/>
      <c r="D121" s="2">
        <f t="shared" si="3"/>
        <v>0</v>
      </c>
      <c r="E121" s="3"/>
      <c r="F121" s="3"/>
      <c r="G121" s="4"/>
      <c r="H121" s="3"/>
      <c r="I121" s="3"/>
      <c r="J121" s="3"/>
    </row>
    <row r="122" spans="1:10" ht="34.5" customHeight="1" hidden="1">
      <c r="A122" s="6" t="s">
        <v>142</v>
      </c>
      <c r="B122" s="2">
        <v>10377.1</v>
      </c>
      <c r="C122" s="2"/>
      <c r="D122" s="2">
        <f t="shared" si="3"/>
        <v>10377.1</v>
      </c>
      <c r="E122" s="18"/>
      <c r="F122" s="18"/>
      <c r="G122" s="19"/>
      <c r="H122" s="3"/>
      <c r="I122" s="3"/>
      <c r="J122" s="3"/>
    </row>
    <row r="123" spans="1:10" ht="34.5" customHeight="1" hidden="1">
      <c r="A123" s="6" t="s">
        <v>143</v>
      </c>
      <c r="B123" s="2">
        <f>5574.9-100</f>
        <v>5474.9</v>
      </c>
      <c r="C123" s="2"/>
      <c r="D123" s="2">
        <f t="shared" si="3"/>
        <v>5474.9</v>
      </c>
      <c r="E123" s="18"/>
      <c r="F123" s="18"/>
      <c r="G123" s="19"/>
      <c r="H123" s="3"/>
      <c r="I123" s="3"/>
      <c r="J123" s="3"/>
    </row>
    <row r="124" spans="1:10" ht="34.5" customHeight="1" hidden="1">
      <c r="A124" s="6" t="s">
        <v>144</v>
      </c>
      <c r="B124" s="2">
        <v>6961</v>
      </c>
      <c r="C124" s="2"/>
      <c r="D124" s="2">
        <f t="shared" si="3"/>
        <v>6961</v>
      </c>
      <c r="E124" s="3"/>
      <c r="F124" s="3"/>
      <c r="G124" s="4"/>
      <c r="H124" s="3"/>
      <c r="I124" s="3"/>
      <c r="J124" s="3"/>
    </row>
    <row r="125" spans="1:10" ht="34.5" customHeight="1" hidden="1">
      <c r="A125" s="6" t="s">
        <v>145</v>
      </c>
      <c r="B125" s="2">
        <v>7039</v>
      </c>
      <c r="C125" s="2"/>
      <c r="D125" s="2">
        <f t="shared" si="3"/>
        <v>7039</v>
      </c>
      <c r="E125" s="3"/>
      <c r="F125" s="3"/>
      <c r="G125" s="4"/>
      <c r="H125" s="3"/>
      <c r="I125" s="3"/>
      <c r="J125" s="3"/>
    </row>
    <row r="126" spans="1:10" ht="69" customHeight="1" hidden="1">
      <c r="A126" s="6" t="s">
        <v>146</v>
      </c>
      <c r="B126" s="2">
        <v>443.3</v>
      </c>
      <c r="C126" s="2"/>
      <c r="D126" s="2">
        <f t="shared" si="3"/>
        <v>443.3</v>
      </c>
      <c r="E126" s="3"/>
      <c r="F126" s="3"/>
      <c r="G126" s="4"/>
      <c r="H126" s="3"/>
      <c r="I126" s="3"/>
      <c r="J126" s="3"/>
    </row>
    <row r="127" spans="1:10" ht="18.75" customHeight="1" hidden="1">
      <c r="A127" s="6" t="s">
        <v>147</v>
      </c>
      <c r="B127" s="2">
        <f>90.7+3659.3</f>
        <v>3750</v>
      </c>
      <c r="C127" s="2"/>
      <c r="D127" s="2">
        <f t="shared" si="3"/>
        <v>3750</v>
      </c>
      <c r="E127" s="3"/>
      <c r="F127" s="3"/>
      <c r="G127" s="4"/>
      <c r="H127" s="3"/>
      <c r="I127" s="3"/>
      <c r="J127" s="3"/>
    </row>
    <row r="128" spans="1:10" ht="86.25" customHeight="1" hidden="1">
      <c r="A128" s="6" t="s">
        <v>148</v>
      </c>
      <c r="B128" s="2">
        <v>0</v>
      </c>
      <c r="C128" s="2"/>
      <c r="D128" s="2">
        <f t="shared" si="3"/>
        <v>0</v>
      </c>
      <c r="E128" s="18"/>
      <c r="F128" s="18"/>
      <c r="G128" s="19"/>
      <c r="H128" s="3"/>
      <c r="I128" s="3"/>
      <c r="J128" s="3"/>
    </row>
    <row r="129" spans="1:10" ht="43.5" customHeight="1" hidden="1">
      <c r="A129" s="6" t="s">
        <v>149</v>
      </c>
      <c r="B129" s="2">
        <f>D123</f>
        <v>5474.9</v>
      </c>
      <c r="C129" s="2"/>
      <c r="D129" s="2">
        <f t="shared" si="3"/>
        <v>5474.9</v>
      </c>
      <c r="E129" s="3"/>
      <c r="F129" s="18"/>
      <c r="G129" s="4"/>
      <c r="H129" s="3"/>
      <c r="I129" s="3"/>
      <c r="J129" s="3"/>
    </row>
    <row r="130" spans="1:10" ht="34.5" customHeight="1" hidden="1">
      <c r="A130" s="6" t="s">
        <v>150</v>
      </c>
      <c r="B130" s="2">
        <v>1785</v>
      </c>
      <c r="C130" s="2"/>
      <c r="D130" s="2">
        <f t="shared" si="3"/>
        <v>1785</v>
      </c>
      <c r="E130" s="3"/>
      <c r="F130" s="18"/>
      <c r="G130" s="4"/>
      <c r="H130" s="3"/>
      <c r="I130" s="3"/>
      <c r="J130" s="3"/>
    </row>
    <row r="131" spans="1:10" ht="17.25" customHeight="1" hidden="1">
      <c r="A131" s="6" t="s">
        <v>60</v>
      </c>
      <c r="B131" s="2">
        <v>0</v>
      </c>
      <c r="C131" s="2"/>
      <c r="D131" s="2">
        <f t="shared" si="3"/>
        <v>0</v>
      </c>
      <c r="E131" s="3"/>
      <c r="F131" s="18"/>
      <c r="G131" s="4"/>
      <c r="H131" s="3"/>
      <c r="I131" s="3"/>
      <c r="J131" s="3"/>
    </row>
    <row r="132" spans="1:10" ht="34.5" customHeight="1" hidden="1">
      <c r="A132" s="6" t="s">
        <v>92</v>
      </c>
      <c r="B132" s="2"/>
      <c r="C132" s="2"/>
      <c r="D132" s="2">
        <f t="shared" si="3"/>
        <v>0</v>
      </c>
      <c r="E132" s="18"/>
      <c r="F132" s="18"/>
      <c r="G132" s="19"/>
      <c r="H132" s="3"/>
      <c r="I132" s="3"/>
      <c r="J132" s="3"/>
    </row>
    <row r="133" spans="1:10" ht="103.5" customHeight="1" hidden="1">
      <c r="A133" s="6" t="s">
        <v>95</v>
      </c>
      <c r="B133" s="2">
        <v>28212</v>
      </c>
      <c r="C133" s="2"/>
      <c r="D133" s="2">
        <f t="shared" si="3"/>
        <v>28212</v>
      </c>
      <c r="E133" s="18"/>
      <c r="F133" s="18"/>
      <c r="G133" s="19"/>
      <c r="H133" s="3"/>
      <c r="I133" s="3"/>
      <c r="J133" s="3"/>
    </row>
    <row r="134" spans="1:10" ht="103.5" customHeight="1" hidden="1">
      <c r="A134" s="6" t="s">
        <v>96</v>
      </c>
      <c r="B134" s="2">
        <v>4784.8</v>
      </c>
      <c r="C134" s="2"/>
      <c r="D134" s="2">
        <f t="shared" si="3"/>
        <v>4784.8</v>
      </c>
      <c r="E134" s="18"/>
      <c r="F134" s="18"/>
      <c r="G134" s="19"/>
      <c r="H134" s="3"/>
      <c r="I134" s="3"/>
      <c r="J134" s="3"/>
    </row>
    <row r="135" spans="1:10" ht="16.5" customHeight="1" hidden="1">
      <c r="A135" s="6"/>
      <c r="B135" s="2"/>
      <c r="C135" s="2"/>
      <c r="D135" s="2"/>
      <c r="E135" s="18"/>
      <c r="F135" s="18"/>
      <c r="G135" s="19"/>
      <c r="H135" s="3"/>
      <c r="I135" s="3"/>
      <c r="J135" s="3"/>
    </row>
    <row r="136" spans="1:10" ht="18.75" customHeight="1" hidden="1">
      <c r="A136" s="1" t="s">
        <v>17</v>
      </c>
      <c r="B136" s="2"/>
      <c r="C136" s="2"/>
      <c r="D136" s="2"/>
      <c r="E136" s="3"/>
      <c r="F136" s="3"/>
      <c r="G136" s="4"/>
      <c r="H136" s="3"/>
      <c r="I136" s="3"/>
      <c r="J136" s="3"/>
    </row>
    <row r="137" spans="1:10" ht="162" customHeight="1" hidden="1">
      <c r="A137" s="90" t="s">
        <v>99</v>
      </c>
      <c r="B137" s="2">
        <v>0</v>
      </c>
      <c r="C137" s="2"/>
      <c r="D137" s="2">
        <f t="shared" si="3"/>
        <v>0</v>
      </c>
      <c r="E137" s="18"/>
      <c r="F137" s="18"/>
      <c r="G137" s="19"/>
      <c r="H137" s="18">
        <v>0</v>
      </c>
      <c r="I137" s="18"/>
      <c r="J137" s="18">
        <f>H137+I137</f>
        <v>0</v>
      </c>
    </row>
    <row r="138" spans="1:10" ht="178.5" customHeight="1" hidden="1">
      <c r="A138" s="91"/>
      <c r="B138" s="2">
        <v>33.8</v>
      </c>
      <c r="C138" s="2"/>
      <c r="D138" s="2">
        <f t="shared" si="3"/>
        <v>33.8</v>
      </c>
      <c r="E138" s="3"/>
      <c r="F138" s="18"/>
      <c r="G138" s="19"/>
      <c r="H138" s="3"/>
      <c r="I138" s="18"/>
      <c r="J138" s="18">
        <f>H138+I138</f>
        <v>0</v>
      </c>
    </row>
    <row r="139" spans="1:10" ht="17.25" hidden="1">
      <c r="A139" s="61" t="s">
        <v>89</v>
      </c>
      <c r="B139" s="2"/>
      <c r="C139" s="2"/>
      <c r="D139" s="2"/>
      <c r="E139" s="18"/>
      <c r="F139" s="3"/>
      <c r="G139" s="19"/>
      <c r="H139" s="3"/>
      <c r="I139" s="3"/>
      <c r="J139" s="3"/>
    </row>
    <row r="140" spans="1:10" ht="34.5" hidden="1">
      <c r="A140" s="6" t="s">
        <v>125</v>
      </c>
      <c r="B140" s="2">
        <v>159765.9</v>
      </c>
      <c r="C140" s="2"/>
      <c r="D140" s="2">
        <f t="shared" si="3"/>
        <v>159765.9</v>
      </c>
      <c r="E140" s="3"/>
      <c r="F140" s="3"/>
      <c r="G140" s="4"/>
      <c r="H140" s="3"/>
      <c r="I140" s="3"/>
      <c r="J140" s="3"/>
    </row>
    <row r="141" spans="1:10" ht="18.75" customHeight="1" hidden="1">
      <c r="A141" s="6" t="s">
        <v>36</v>
      </c>
      <c r="B141" s="2">
        <v>10912.5</v>
      </c>
      <c r="C141" s="2"/>
      <c r="D141" s="2">
        <f t="shared" si="3"/>
        <v>10912.5</v>
      </c>
      <c r="E141" s="3"/>
      <c r="F141" s="3"/>
      <c r="G141" s="4"/>
      <c r="H141" s="3"/>
      <c r="I141" s="3"/>
      <c r="J141" s="3"/>
    </row>
    <row r="142" spans="1:10" ht="18" customHeight="1" hidden="1">
      <c r="A142" s="6"/>
      <c r="B142" s="2"/>
      <c r="C142" s="2"/>
      <c r="D142" s="2"/>
      <c r="E142" s="3"/>
      <c r="F142" s="3"/>
      <c r="G142" s="4"/>
      <c r="H142" s="3"/>
      <c r="I142" s="3"/>
      <c r="J142" s="3"/>
    </row>
    <row r="143" spans="1:10" ht="19.5" customHeight="1" hidden="1">
      <c r="A143" s="1" t="s">
        <v>15</v>
      </c>
      <c r="B143" s="2"/>
      <c r="C143" s="2"/>
      <c r="D143" s="2"/>
      <c r="E143" s="3"/>
      <c r="F143" s="3"/>
      <c r="G143" s="4"/>
      <c r="H143" s="3"/>
      <c r="I143" s="3"/>
      <c r="J143" s="3"/>
    </row>
    <row r="144" spans="1:10" ht="66" customHeight="1" hidden="1">
      <c r="A144" s="87" t="s">
        <v>165</v>
      </c>
      <c r="B144" s="2">
        <v>430</v>
      </c>
      <c r="C144" s="2"/>
      <c r="D144" s="2">
        <f t="shared" si="3"/>
        <v>430</v>
      </c>
      <c r="E144" s="3"/>
      <c r="F144" s="3"/>
      <c r="G144" s="4"/>
      <c r="H144" s="3"/>
      <c r="I144" s="3"/>
      <c r="J144" s="3"/>
    </row>
    <row r="145" spans="1:10" ht="40.5" customHeight="1" hidden="1">
      <c r="A145" s="89"/>
      <c r="B145" s="2">
        <v>420</v>
      </c>
      <c r="C145" s="2"/>
      <c r="D145" s="2">
        <f t="shared" si="3"/>
        <v>420</v>
      </c>
      <c r="E145" s="3"/>
      <c r="F145" s="3"/>
      <c r="G145" s="4"/>
      <c r="H145" s="3"/>
      <c r="I145" s="18"/>
      <c r="J145" s="18"/>
    </row>
    <row r="146" spans="1:10" ht="86.25" customHeight="1" hidden="1">
      <c r="A146" s="87" t="s">
        <v>173</v>
      </c>
      <c r="B146" s="20">
        <v>500</v>
      </c>
      <c r="C146" s="2"/>
      <c r="D146" s="2">
        <f t="shared" si="3"/>
        <v>500</v>
      </c>
      <c r="E146" s="3"/>
      <c r="F146" s="3"/>
      <c r="G146" s="4"/>
      <c r="H146" s="3"/>
      <c r="I146" s="3"/>
      <c r="J146" s="3"/>
    </row>
    <row r="147" spans="1:10" ht="72" customHeight="1" hidden="1">
      <c r="A147" s="93"/>
      <c r="B147" s="20">
        <v>0</v>
      </c>
      <c r="C147" s="2"/>
      <c r="D147" s="2">
        <f t="shared" si="3"/>
        <v>0</v>
      </c>
      <c r="E147" s="3"/>
      <c r="F147" s="3"/>
      <c r="G147" s="4"/>
      <c r="H147" s="3"/>
      <c r="I147" s="3"/>
      <c r="J147" s="3"/>
    </row>
    <row r="148" spans="1:10" ht="69.75" customHeight="1" hidden="1">
      <c r="A148" s="93"/>
      <c r="B148" s="2">
        <v>40</v>
      </c>
      <c r="C148" s="2"/>
      <c r="D148" s="2">
        <f t="shared" si="3"/>
        <v>40</v>
      </c>
      <c r="E148" s="3"/>
      <c r="F148" s="3"/>
      <c r="G148" s="4"/>
      <c r="H148" s="3"/>
      <c r="I148" s="3"/>
      <c r="J148" s="3"/>
    </row>
    <row r="149" spans="1:10" ht="72.75" customHeight="1" hidden="1">
      <c r="A149" s="93"/>
      <c r="B149" s="2">
        <v>0</v>
      </c>
      <c r="C149" s="2"/>
      <c r="D149" s="2">
        <f t="shared" si="3"/>
        <v>0</v>
      </c>
      <c r="E149" s="3"/>
      <c r="F149" s="3"/>
      <c r="G149" s="4"/>
      <c r="H149" s="3"/>
      <c r="I149" s="3"/>
      <c r="J149" s="3"/>
    </row>
    <row r="150" spans="1:10" ht="58.5" customHeight="1" hidden="1">
      <c r="A150" s="92"/>
      <c r="B150" s="2">
        <v>100</v>
      </c>
      <c r="C150" s="2"/>
      <c r="D150" s="2">
        <f t="shared" si="3"/>
        <v>100</v>
      </c>
      <c r="E150" s="18"/>
      <c r="F150" s="18"/>
      <c r="G150" s="19"/>
      <c r="H150" s="3"/>
      <c r="I150" s="3"/>
      <c r="J150" s="3"/>
    </row>
    <row r="151" spans="1:10" ht="19.5" customHeight="1" hidden="1">
      <c r="A151" s="6" t="s">
        <v>161</v>
      </c>
      <c r="B151" s="2">
        <v>0</v>
      </c>
      <c r="C151" s="2"/>
      <c r="D151" s="2">
        <f t="shared" si="3"/>
        <v>0</v>
      </c>
      <c r="E151" s="3"/>
      <c r="F151" s="3"/>
      <c r="G151" s="4"/>
      <c r="H151" s="3"/>
      <c r="I151" s="3"/>
      <c r="J151" s="3"/>
    </row>
    <row r="152" spans="1:10" ht="21" customHeight="1" hidden="1">
      <c r="A152" s="1" t="s">
        <v>5</v>
      </c>
      <c r="B152" s="2"/>
      <c r="C152" s="2"/>
      <c r="D152" s="2"/>
      <c r="E152" s="3"/>
      <c r="F152" s="3"/>
      <c r="G152" s="4"/>
      <c r="H152" s="3"/>
      <c r="I152" s="3"/>
      <c r="J152" s="3"/>
    </row>
    <row r="153" spans="1:10" ht="130.5" customHeight="1" hidden="1">
      <c r="A153" s="97" t="s">
        <v>162</v>
      </c>
      <c r="B153" s="36">
        <v>15000</v>
      </c>
      <c r="C153" s="36"/>
      <c r="D153" s="36">
        <f>B153+C153</f>
        <v>15000</v>
      </c>
      <c r="E153" s="38"/>
      <c r="F153" s="39"/>
      <c r="G153" s="4"/>
      <c r="H153" s="3"/>
      <c r="I153" s="38"/>
      <c r="J153" s="18"/>
    </row>
    <row r="154" spans="1:10" ht="123" customHeight="1" hidden="1">
      <c r="A154" s="98"/>
      <c r="B154" s="2">
        <v>0</v>
      </c>
      <c r="C154" s="2"/>
      <c r="D154" s="36">
        <f>B154+C154</f>
        <v>0</v>
      </c>
      <c r="E154" s="3"/>
      <c r="F154" s="39"/>
      <c r="G154" s="4"/>
      <c r="H154" s="3"/>
      <c r="I154" s="38"/>
      <c r="J154" s="18"/>
    </row>
    <row r="155" spans="1:10" ht="51.75" customHeight="1" hidden="1">
      <c r="A155" s="87" t="s">
        <v>173</v>
      </c>
      <c r="B155" s="2">
        <v>500</v>
      </c>
      <c r="C155" s="2"/>
      <c r="D155" s="2">
        <f t="shared" si="3"/>
        <v>500</v>
      </c>
      <c r="E155" s="18"/>
      <c r="F155" s="18"/>
      <c r="G155" s="19"/>
      <c r="H155" s="3"/>
      <c r="I155" s="3"/>
      <c r="J155" s="3"/>
    </row>
    <row r="156" spans="1:10" ht="17.25" hidden="1">
      <c r="A156" s="93"/>
      <c r="B156" s="2">
        <v>166561.6</v>
      </c>
      <c r="C156" s="2"/>
      <c r="D156" s="2">
        <f t="shared" si="3"/>
        <v>166561.6</v>
      </c>
      <c r="E156" s="3"/>
      <c r="F156" s="3"/>
      <c r="G156" s="4"/>
      <c r="H156" s="3"/>
      <c r="I156" s="3"/>
      <c r="J156" s="3"/>
    </row>
    <row r="157" spans="1:10" ht="17.25" hidden="1">
      <c r="A157" s="93"/>
      <c r="B157" s="2">
        <v>39.2</v>
      </c>
      <c r="C157" s="2"/>
      <c r="D157" s="2">
        <f t="shared" si="3"/>
        <v>39.2</v>
      </c>
      <c r="E157" s="3"/>
      <c r="F157" s="3"/>
      <c r="G157" s="4"/>
      <c r="H157" s="3"/>
      <c r="I157" s="3"/>
      <c r="J157" s="3"/>
    </row>
    <row r="158" spans="1:10" ht="17.25" hidden="1">
      <c r="A158" s="93"/>
      <c r="B158" s="2">
        <v>12797</v>
      </c>
      <c r="C158" s="2"/>
      <c r="D158" s="2">
        <f t="shared" si="3"/>
        <v>12797</v>
      </c>
      <c r="E158" s="3"/>
      <c r="F158" s="3"/>
      <c r="G158" s="4"/>
      <c r="H158" s="3"/>
      <c r="I158" s="3"/>
      <c r="J158" s="3"/>
    </row>
    <row r="159" spans="1:10" ht="17.25" hidden="1">
      <c r="A159" s="92"/>
      <c r="B159" s="2">
        <v>0</v>
      </c>
      <c r="C159" s="2"/>
      <c r="D159" s="2">
        <f t="shared" si="3"/>
        <v>0</v>
      </c>
      <c r="E159" s="3"/>
      <c r="F159" s="3"/>
      <c r="G159" s="4"/>
      <c r="H159" s="3"/>
      <c r="I159" s="3"/>
      <c r="J159" s="3"/>
    </row>
    <row r="160" spans="1:10" ht="34.5" hidden="1">
      <c r="A160" s="6" t="s">
        <v>176</v>
      </c>
      <c r="B160" s="2">
        <v>150</v>
      </c>
      <c r="C160" s="2"/>
      <c r="D160" s="2">
        <f t="shared" si="3"/>
        <v>150</v>
      </c>
      <c r="E160" s="3"/>
      <c r="F160" s="3"/>
      <c r="G160" s="4"/>
      <c r="H160" s="3"/>
      <c r="I160" s="3"/>
      <c r="J160" s="3"/>
    </row>
    <row r="161" spans="1:10" ht="69" hidden="1">
      <c r="A161" s="6" t="s">
        <v>177</v>
      </c>
      <c r="B161" s="2">
        <v>140</v>
      </c>
      <c r="C161" s="2"/>
      <c r="D161" s="2">
        <f t="shared" si="3"/>
        <v>140</v>
      </c>
      <c r="E161" s="3"/>
      <c r="F161" s="3"/>
      <c r="G161" s="4"/>
      <c r="H161" s="3"/>
      <c r="I161" s="3"/>
      <c r="J161" s="3"/>
    </row>
    <row r="162" spans="1:10" ht="103.5" hidden="1">
      <c r="A162" s="6" t="s">
        <v>178</v>
      </c>
      <c r="B162" s="2">
        <v>80</v>
      </c>
      <c r="C162" s="2"/>
      <c r="D162" s="2">
        <f t="shared" si="3"/>
        <v>80</v>
      </c>
      <c r="E162" s="3"/>
      <c r="F162" s="3"/>
      <c r="G162" s="4"/>
      <c r="H162" s="3"/>
      <c r="I162" s="3"/>
      <c r="J162" s="3"/>
    </row>
    <row r="163" spans="1:10" ht="17.25" hidden="1">
      <c r="A163" s="6" t="s">
        <v>194</v>
      </c>
      <c r="B163" s="2">
        <v>495435.6</v>
      </c>
      <c r="C163" s="2"/>
      <c r="D163" s="2">
        <f t="shared" si="3"/>
        <v>495435.6</v>
      </c>
      <c r="E163" s="3"/>
      <c r="F163" s="3"/>
      <c r="G163" s="4"/>
      <c r="H163" s="3"/>
      <c r="I163" s="3"/>
      <c r="J163" s="3"/>
    </row>
    <row r="164" spans="1:10" ht="17.25" hidden="1">
      <c r="A164" s="6" t="s">
        <v>195</v>
      </c>
      <c r="B164" s="2">
        <v>82472</v>
      </c>
      <c r="C164" s="2"/>
      <c r="D164" s="2">
        <f t="shared" si="3"/>
        <v>82472</v>
      </c>
      <c r="E164" s="3"/>
      <c r="F164" s="3"/>
      <c r="G164" s="4"/>
      <c r="H164" s="3"/>
      <c r="I164" s="3"/>
      <c r="J164" s="3"/>
    </row>
    <row r="165" spans="1:10" ht="17.25" hidden="1">
      <c r="A165" s="6" t="s">
        <v>186</v>
      </c>
      <c r="B165" s="2">
        <v>161280.8</v>
      </c>
      <c r="C165" s="2"/>
      <c r="D165" s="2">
        <f aca="true" t="shared" si="4" ref="D165:D198">B165+C165</f>
        <v>161280.8</v>
      </c>
      <c r="E165" s="3"/>
      <c r="F165" s="3"/>
      <c r="G165" s="4"/>
      <c r="H165" s="3"/>
      <c r="I165" s="3"/>
      <c r="J165" s="3"/>
    </row>
    <row r="166" spans="1:10" ht="34.5" hidden="1">
      <c r="A166" s="6" t="s">
        <v>187</v>
      </c>
      <c r="B166" s="2">
        <v>7800</v>
      </c>
      <c r="C166" s="2"/>
      <c r="D166" s="2">
        <f t="shared" si="4"/>
        <v>7800</v>
      </c>
      <c r="E166" s="3"/>
      <c r="F166" s="3"/>
      <c r="G166" s="4"/>
      <c r="H166" s="3"/>
      <c r="I166" s="3"/>
      <c r="J166" s="3"/>
    </row>
    <row r="167" spans="1:10" ht="51.75" hidden="1">
      <c r="A167" s="6" t="s">
        <v>188</v>
      </c>
      <c r="B167" s="2">
        <v>11262.8</v>
      </c>
      <c r="C167" s="2"/>
      <c r="D167" s="2">
        <f t="shared" si="4"/>
        <v>11262.8</v>
      </c>
      <c r="E167" s="3"/>
      <c r="F167" s="3"/>
      <c r="G167" s="4"/>
      <c r="H167" s="3"/>
      <c r="I167" s="3"/>
      <c r="J167" s="3"/>
    </row>
    <row r="168" spans="1:10" ht="38.25" customHeight="1" hidden="1">
      <c r="A168" s="6" t="s">
        <v>189</v>
      </c>
      <c r="B168" s="2">
        <v>203526.1</v>
      </c>
      <c r="C168" s="2"/>
      <c r="D168" s="2">
        <f t="shared" si="4"/>
        <v>203526.1</v>
      </c>
      <c r="E168" s="3"/>
      <c r="F168" s="3"/>
      <c r="G168" s="4"/>
      <c r="H168" s="3"/>
      <c r="I168" s="3"/>
      <c r="J168" s="3"/>
    </row>
    <row r="169" spans="1:10" ht="34.5" hidden="1">
      <c r="A169" s="6" t="s">
        <v>190</v>
      </c>
      <c r="B169" s="2">
        <v>655</v>
      </c>
      <c r="C169" s="2"/>
      <c r="D169" s="2">
        <f t="shared" si="4"/>
        <v>655</v>
      </c>
      <c r="E169" s="3"/>
      <c r="F169" s="3"/>
      <c r="G169" s="4"/>
      <c r="H169" s="3"/>
      <c r="I169" s="3"/>
      <c r="J169" s="3"/>
    </row>
    <row r="170" spans="1:10" ht="120.75" customHeight="1" hidden="1">
      <c r="A170" s="87" t="s">
        <v>64</v>
      </c>
      <c r="B170" s="2">
        <v>0</v>
      </c>
      <c r="C170" s="2"/>
      <c r="D170" s="2">
        <f t="shared" si="4"/>
        <v>0</v>
      </c>
      <c r="E170" s="3"/>
      <c r="F170" s="3"/>
      <c r="G170" s="4"/>
      <c r="H170" s="3"/>
      <c r="I170" s="3"/>
      <c r="J170" s="3"/>
    </row>
    <row r="171" spans="1:10" ht="109.5" customHeight="1" hidden="1">
      <c r="A171" s="94"/>
      <c r="B171" s="2">
        <v>206.5</v>
      </c>
      <c r="C171" s="2"/>
      <c r="D171" s="2">
        <f t="shared" si="4"/>
        <v>206.5</v>
      </c>
      <c r="E171" s="3"/>
      <c r="F171" s="3"/>
      <c r="G171" s="4"/>
      <c r="H171" s="3"/>
      <c r="I171" s="3"/>
      <c r="J171" s="3"/>
    </row>
    <row r="172" spans="1:10" ht="86.25" hidden="1">
      <c r="A172" s="58" t="s">
        <v>193</v>
      </c>
      <c r="B172" s="2">
        <v>0</v>
      </c>
      <c r="C172" s="2"/>
      <c r="D172" s="2">
        <f t="shared" si="4"/>
        <v>0</v>
      </c>
      <c r="E172" s="3"/>
      <c r="F172" s="3"/>
      <c r="G172" s="4"/>
      <c r="H172" s="3"/>
      <c r="I172" s="3"/>
      <c r="J172" s="3"/>
    </row>
    <row r="173" spans="1:10" ht="69" hidden="1">
      <c r="A173" s="6" t="s">
        <v>192</v>
      </c>
      <c r="B173" s="2">
        <v>452.4</v>
      </c>
      <c r="C173" s="2"/>
      <c r="D173" s="2">
        <f t="shared" si="4"/>
        <v>452.4</v>
      </c>
      <c r="E173" s="3"/>
      <c r="F173" s="3"/>
      <c r="G173" s="4"/>
      <c r="H173" s="3"/>
      <c r="I173" s="3"/>
      <c r="J173" s="3"/>
    </row>
    <row r="174" spans="1:10" ht="61.5" customHeight="1" hidden="1">
      <c r="A174" s="87" t="s">
        <v>55</v>
      </c>
      <c r="B174" s="7"/>
      <c r="C174" s="8"/>
      <c r="D174" s="2">
        <f t="shared" si="4"/>
        <v>0</v>
      </c>
      <c r="E174" s="9"/>
      <c r="F174" s="10"/>
      <c r="G174" s="11"/>
      <c r="H174" s="3"/>
      <c r="I174" s="3"/>
      <c r="J174" s="3"/>
    </row>
    <row r="175" spans="1:10" s="16" customFormat="1" ht="159.75" customHeight="1" hidden="1">
      <c r="A175" s="89"/>
      <c r="B175" s="12"/>
      <c r="C175" s="12"/>
      <c r="D175" s="2">
        <f t="shared" si="4"/>
        <v>0</v>
      </c>
      <c r="E175" s="13"/>
      <c r="F175" s="13"/>
      <c r="G175" s="14"/>
      <c r="H175" s="15"/>
      <c r="I175" s="15"/>
      <c r="J175" s="15"/>
    </row>
    <row r="176" spans="1:10" s="16" customFormat="1" ht="69" hidden="1">
      <c r="A176" s="59" t="s">
        <v>191</v>
      </c>
      <c r="B176" s="2">
        <v>2337.7</v>
      </c>
      <c r="C176" s="2"/>
      <c r="D176" s="2">
        <f t="shared" si="4"/>
        <v>2337.7</v>
      </c>
      <c r="E176" s="13"/>
      <c r="F176" s="13"/>
      <c r="G176" s="14"/>
      <c r="H176" s="15"/>
      <c r="I176" s="15"/>
      <c r="J176" s="15"/>
    </row>
    <row r="177" spans="1:10" s="16" customFormat="1" ht="34.5" hidden="1">
      <c r="A177" s="59" t="s">
        <v>38</v>
      </c>
      <c r="B177" s="12">
        <v>0</v>
      </c>
      <c r="C177" s="12"/>
      <c r="D177" s="2">
        <f t="shared" si="4"/>
        <v>0</v>
      </c>
      <c r="E177" s="13"/>
      <c r="F177" s="13"/>
      <c r="G177" s="14"/>
      <c r="H177" s="15"/>
      <c r="I177" s="15"/>
      <c r="J177" s="15"/>
    </row>
    <row r="178" spans="1:10" s="16" customFormat="1" ht="51.75" hidden="1">
      <c r="A178" s="59" t="s">
        <v>39</v>
      </c>
      <c r="B178" s="12">
        <v>0</v>
      </c>
      <c r="C178" s="12"/>
      <c r="D178" s="2">
        <f t="shared" si="4"/>
        <v>0</v>
      </c>
      <c r="E178" s="13"/>
      <c r="F178" s="13"/>
      <c r="G178" s="14"/>
      <c r="H178" s="15"/>
      <c r="I178" s="15"/>
      <c r="J178" s="15"/>
    </row>
    <row r="179" spans="1:10" s="16" customFormat="1" ht="18.75" customHeight="1" hidden="1">
      <c r="A179" s="87" t="s">
        <v>63</v>
      </c>
      <c r="B179" s="12">
        <v>0</v>
      </c>
      <c r="C179" s="12"/>
      <c r="D179" s="2">
        <f t="shared" si="4"/>
        <v>0</v>
      </c>
      <c r="E179" s="13"/>
      <c r="F179" s="13"/>
      <c r="G179" s="14"/>
      <c r="H179" s="15"/>
      <c r="I179" s="15"/>
      <c r="J179" s="15"/>
    </row>
    <row r="180" spans="1:10" s="16" customFormat="1" ht="116.25" customHeight="1" hidden="1">
      <c r="A180" s="95"/>
      <c r="B180" s="12">
        <v>0</v>
      </c>
      <c r="C180" s="12"/>
      <c r="D180" s="2">
        <f t="shared" si="4"/>
        <v>0</v>
      </c>
      <c r="E180" s="13"/>
      <c r="F180" s="13"/>
      <c r="G180" s="14"/>
      <c r="H180" s="15"/>
      <c r="I180" s="15"/>
      <c r="J180" s="15"/>
    </row>
    <row r="181" spans="1:10" s="16" customFormat="1" ht="17.25" hidden="1">
      <c r="A181" s="96"/>
      <c r="B181" s="12">
        <v>590</v>
      </c>
      <c r="C181" s="12"/>
      <c r="D181" s="2">
        <f t="shared" si="4"/>
        <v>590</v>
      </c>
      <c r="E181" s="13"/>
      <c r="F181" s="13"/>
      <c r="G181" s="14"/>
      <c r="H181" s="15"/>
      <c r="I181" s="15"/>
      <c r="J181" s="15"/>
    </row>
    <row r="182" spans="1:10" s="16" customFormat="1" ht="51.75" hidden="1">
      <c r="A182" s="6" t="s">
        <v>65</v>
      </c>
      <c r="B182" s="12">
        <v>26.128</v>
      </c>
      <c r="C182" s="12"/>
      <c r="D182" s="2">
        <f t="shared" si="4"/>
        <v>26.128</v>
      </c>
      <c r="E182" s="13"/>
      <c r="F182" s="13"/>
      <c r="G182" s="14"/>
      <c r="H182" s="15"/>
      <c r="I182" s="15"/>
      <c r="J182" s="15"/>
    </row>
    <row r="183" spans="1:10" s="16" customFormat="1" ht="86.25" hidden="1">
      <c r="A183" s="59" t="s">
        <v>77</v>
      </c>
      <c r="B183" s="12">
        <v>5222.8</v>
      </c>
      <c r="C183" s="12"/>
      <c r="D183" s="2">
        <f t="shared" si="4"/>
        <v>5222.8</v>
      </c>
      <c r="E183" s="13"/>
      <c r="F183" s="13"/>
      <c r="G183" s="14"/>
      <c r="H183" s="15"/>
      <c r="I183" s="15"/>
      <c r="J183" s="15"/>
    </row>
    <row r="184" spans="1:10" s="16" customFormat="1" ht="83.25" customHeight="1" hidden="1">
      <c r="A184" s="59" t="s">
        <v>78</v>
      </c>
      <c r="B184" s="12">
        <v>1119.3</v>
      </c>
      <c r="C184" s="12"/>
      <c r="D184" s="2">
        <f t="shared" si="4"/>
        <v>1119.3</v>
      </c>
      <c r="E184" s="13"/>
      <c r="F184" s="13"/>
      <c r="G184" s="14"/>
      <c r="H184" s="15"/>
      <c r="I184" s="15"/>
      <c r="J184" s="15"/>
    </row>
    <row r="185" spans="1:10" s="16" customFormat="1" ht="103.5" hidden="1">
      <c r="A185" s="59" t="s">
        <v>79</v>
      </c>
      <c r="B185" s="12">
        <v>1119.2</v>
      </c>
      <c r="C185" s="12"/>
      <c r="D185" s="2">
        <f t="shared" si="4"/>
        <v>1119.2</v>
      </c>
      <c r="E185" s="13"/>
      <c r="F185" s="13"/>
      <c r="G185" s="14"/>
      <c r="H185" s="15"/>
      <c r="I185" s="15"/>
      <c r="J185" s="15"/>
    </row>
    <row r="186" spans="1:10" s="16" customFormat="1" ht="51.75" hidden="1">
      <c r="A186" s="59" t="s">
        <v>80</v>
      </c>
      <c r="B186" s="12">
        <v>178098.1</v>
      </c>
      <c r="C186" s="12"/>
      <c r="D186" s="2">
        <f t="shared" si="4"/>
        <v>178098.1</v>
      </c>
      <c r="E186" s="13"/>
      <c r="F186" s="13"/>
      <c r="G186" s="14"/>
      <c r="H186" s="15"/>
      <c r="I186" s="15"/>
      <c r="J186" s="15"/>
    </row>
    <row r="187" spans="1:10" s="16" customFormat="1" ht="34.5" hidden="1">
      <c r="A187" s="59" t="s">
        <v>81</v>
      </c>
      <c r="B187" s="12">
        <v>12214</v>
      </c>
      <c r="C187" s="12"/>
      <c r="D187" s="2">
        <f t="shared" si="4"/>
        <v>12214</v>
      </c>
      <c r="E187" s="13"/>
      <c r="F187" s="13"/>
      <c r="G187" s="14"/>
      <c r="H187" s="15"/>
      <c r="I187" s="15"/>
      <c r="J187" s="15"/>
    </row>
    <row r="188" spans="1:10" s="16" customFormat="1" ht="17.25" hidden="1">
      <c r="A188" s="59" t="s">
        <v>82</v>
      </c>
      <c r="B188" s="12">
        <v>3940.6</v>
      </c>
      <c r="C188" s="12"/>
      <c r="D188" s="2">
        <f t="shared" si="4"/>
        <v>3940.6</v>
      </c>
      <c r="E188" s="13"/>
      <c r="F188" s="13"/>
      <c r="G188" s="14"/>
      <c r="H188" s="15"/>
      <c r="I188" s="15"/>
      <c r="J188" s="15"/>
    </row>
    <row r="189" spans="1:10" s="16" customFormat="1" ht="69" hidden="1">
      <c r="A189" s="59" t="s">
        <v>90</v>
      </c>
      <c r="B189" s="12">
        <v>29050.3</v>
      </c>
      <c r="C189" s="12"/>
      <c r="D189" s="2">
        <f t="shared" si="4"/>
        <v>29050.3</v>
      </c>
      <c r="E189" s="13"/>
      <c r="F189" s="13"/>
      <c r="G189" s="14"/>
      <c r="H189" s="15"/>
      <c r="I189" s="15"/>
      <c r="J189" s="15"/>
    </row>
    <row r="190" spans="1:10" s="16" customFormat="1" ht="69" hidden="1">
      <c r="A190" s="59" t="s">
        <v>86</v>
      </c>
      <c r="B190" s="12">
        <v>350</v>
      </c>
      <c r="C190" s="12"/>
      <c r="D190" s="2">
        <f t="shared" si="4"/>
        <v>350</v>
      </c>
      <c r="E190" s="13"/>
      <c r="F190" s="13"/>
      <c r="G190" s="14"/>
      <c r="H190" s="15"/>
      <c r="I190" s="15"/>
      <c r="J190" s="15"/>
    </row>
    <row r="191" spans="1:10" s="16" customFormat="1" ht="86.25" hidden="1">
      <c r="A191" s="59" t="s">
        <v>87</v>
      </c>
      <c r="B191" s="12">
        <v>161</v>
      </c>
      <c r="C191" s="12"/>
      <c r="D191" s="2">
        <f t="shared" si="4"/>
        <v>161</v>
      </c>
      <c r="E191" s="13"/>
      <c r="F191" s="13"/>
      <c r="G191" s="14"/>
      <c r="H191" s="15"/>
      <c r="I191" s="15"/>
      <c r="J191" s="15"/>
    </row>
    <row r="192" spans="1:10" s="16" customFormat="1" ht="86.25" hidden="1">
      <c r="A192" s="59" t="s">
        <v>91</v>
      </c>
      <c r="B192" s="12">
        <v>74680.7</v>
      </c>
      <c r="C192" s="12"/>
      <c r="D192" s="2">
        <f t="shared" si="4"/>
        <v>74680.7</v>
      </c>
      <c r="E192" s="60"/>
      <c r="F192" s="60"/>
      <c r="G192" s="17"/>
      <c r="H192" s="15"/>
      <c r="I192" s="15"/>
      <c r="J192" s="15"/>
    </row>
    <row r="193" spans="1:10" s="16" customFormat="1" ht="69" hidden="1">
      <c r="A193" s="59" t="s">
        <v>84</v>
      </c>
      <c r="B193" s="12">
        <v>190.3</v>
      </c>
      <c r="C193" s="12"/>
      <c r="D193" s="2">
        <f t="shared" si="4"/>
        <v>190.3</v>
      </c>
      <c r="E193" s="13"/>
      <c r="F193" s="13"/>
      <c r="G193" s="14"/>
      <c r="H193" s="15"/>
      <c r="I193" s="15"/>
      <c r="J193" s="15"/>
    </row>
    <row r="194" spans="1:10" s="16" customFormat="1" ht="27.75" customHeight="1" hidden="1">
      <c r="A194" s="59" t="s">
        <v>88</v>
      </c>
      <c r="B194" s="12">
        <v>1156751.5</v>
      </c>
      <c r="C194" s="12"/>
      <c r="D194" s="2">
        <f t="shared" si="4"/>
        <v>1156751.5</v>
      </c>
      <c r="E194" s="13"/>
      <c r="F194" s="13"/>
      <c r="G194" s="14"/>
      <c r="H194" s="15"/>
      <c r="I194" s="15"/>
      <c r="J194" s="15"/>
    </row>
    <row r="195" spans="1:10" s="16" customFormat="1" ht="34.5" hidden="1">
      <c r="A195" s="59" t="s">
        <v>152</v>
      </c>
      <c r="B195" s="12"/>
      <c r="C195" s="40"/>
      <c r="D195" s="41">
        <f t="shared" si="4"/>
        <v>0</v>
      </c>
      <c r="E195" s="52">
        <v>0</v>
      </c>
      <c r="F195" s="52"/>
      <c r="G195" s="53">
        <f>E195+F195</f>
        <v>0</v>
      </c>
      <c r="H195" s="15"/>
      <c r="I195" s="15"/>
      <c r="J195" s="15"/>
    </row>
    <row r="196" spans="1:10" s="16" customFormat="1" ht="51.75" hidden="1">
      <c r="A196" s="59" t="s">
        <v>206</v>
      </c>
      <c r="B196" s="12">
        <f>13436+31350.7</f>
        <v>44786.7</v>
      </c>
      <c r="C196" s="40"/>
      <c r="D196" s="41">
        <f t="shared" si="4"/>
        <v>44786.7</v>
      </c>
      <c r="E196" s="52"/>
      <c r="F196" s="52"/>
      <c r="G196" s="53"/>
      <c r="H196" s="15"/>
      <c r="I196" s="15"/>
      <c r="J196" s="15"/>
    </row>
    <row r="197" spans="1:10" s="16" customFormat="1" ht="69" hidden="1">
      <c r="A197" s="59" t="s">
        <v>204</v>
      </c>
      <c r="B197" s="12">
        <v>1135619</v>
      </c>
      <c r="C197" s="40"/>
      <c r="D197" s="41">
        <f t="shared" si="4"/>
        <v>1135619</v>
      </c>
      <c r="E197" s="52"/>
      <c r="F197" s="52"/>
      <c r="G197" s="53"/>
      <c r="H197" s="15"/>
      <c r="I197" s="15"/>
      <c r="J197" s="15"/>
    </row>
    <row r="198" spans="1:10" s="16" customFormat="1" ht="51.75" hidden="1">
      <c r="A198" s="59" t="s">
        <v>172</v>
      </c>
      <c r="B198" s="12">
        <v>469.4</v>
      </c>
      <c r="C198" s="40"/>
      <c r="D198" s="41">
        <f t="shared" si="4"/>
        <v>469.4</v>
      </c>
      <c r="E198" s="42"/>
      <c r="F198" s="42"/>
      <c r="G198" s="43"/>
      <c r="H198" s="15"/>
      <c r="I198" s="15"/>
      <c r="J198" s="15"/>
    </row>
    <row r="199" spans="1:10" s="16" customFormat="1" ht="15" customHeight="1" hidden="1">
      <c r="A199" s="59"/>
      <c r="B199" s="12"/>
      <c r="C199" s="40"/>
      <c r="D199" s="41"/>
      <c r="E199" s="42"/>
      <c r="F199" s="42"/>
      <c r="G199" s="43"/>
      <c r="H199" s="15"/>
      <c r="I199" s="15"/>
      <c r="J199" s="15"/>
    </row>
    <row r="200" spans="1:10" ht="34.5" hidden="1">
      <c r="A200" s="1" t="s">
        <v>16</v>
      </c>
      <c r="B200" s="2"/>
      <c r="C200" s="41"/>
      <c r="D200" s="41"/>
      <c r="E200" s="44"/>
      <c r="F200" s="44"/>
      <c r="G200" s="45"/>
      <c r="H200" s="3"/>
      <c r="I200" s="3"/>
      <c r="J200" s="3"/>
    </row>
    <row r="201" spans="1:10" ht="58.5" customHeight="1" hidden="1">
      <c r="A201" s="6" t="s">
        <v>173</v>
      </c>
      <c r="B201" s="2">
        <v>50</v>
      </c>
      <c r="C201" s="41"/>
      <c r="D201" s="41">
        <f aca="true" t="shared" si="5" ref="D201:D207">B201+C201</f>
        <v>50</v>
      </c>
      <c r="E201" s="46"/>
      <c r="F201" s="46"/>
      <c r="G201" s="47"/>
      <c r="H201" s="3"/>
      <c r="I201" s="3"/>
      <c r="J201" s="3"/>
    </row>
    <row r="202" spans="1:10" ht="17.25" customHeight="1" hidden="1">
      <c r="A202" s="87" t="s">
        <v>58</v>
      </c>
      <c r="B202" s="2">
        <v>0</v>
      </c>
      <c r="C202" s="41"/>
      <c r="D202" s="41">
        <f t="shared" si="5"/>
        <v>0</v>
      </c>
      <c r="E202" s="46"/>
      <c r="F202" s="47"/>
      <c r="G202" s="47"/>
      <c r="H202" s="18"/>
      <c r="I202" s="18"/>
      <c r="J202" s="18"/>
    </row>
    <row r="203" spans="1:10" ht="15.75" customHeight="1" hidden="1">
      <c r="A203" s="88"/>
      <c r="B203" s="2">
        <v>0</v>
      </c>
      <c r="C203" s="41"/>
      <c r="D203" s="41">
        <f t="shared" si="5"/>
        <v>0</v>
      </c>
      <c r="E203" s="46"/>
      <c r="F203" s="47"/>
      <c r="G203" s="47"/>
      <c r="H203" s="18"/>
      <c r="I203" s="3"/>
      <c r="J203" s="18"/>
    </row>
    <row r="204" spans="1:10" ht="40.5" customHeight="1" hidden="1">
      <c r="A204" s="87" t="s">
        <v>59</v>
      </c>
      <c r="B204" s="2">
        <v>0</v>
      </c>
      <c r="C204" s="41"/>
      <c r="D204" s="41">
        <f t="shared" si="5"/>
        <v>0</v>
      </c>
      <c r="E204" s="46"/>
      <c r="F204" s="46"/>
      <c r="G204" s="47"/>
      <c r="H204" s="18"/>
      <c r="I204" s="18"/>
      <c r="J204" s="18"/>
    </row>
    <row r="205" spans="1:10" ht="65.25" customHeight="1" hidden="1">
      <c r="A205" s="88"/>
      <c r="B205" s="2">
        <v>0</v>
      </c>
      <c r="C205" s="41"/>
      <c r="D205" s="41">
        <f t="shared" si="5"/>
        <v>0</v>
      </c>
      <c r="E205" s="46"/>
      <c r="F205" s="46"/>
      <c r="G205" s="47"/>
      <c r="H205" s="3"/>
      <c r="I205" s="3"/>
      <c r="J205" s="3"/>
    </row>
    <row r="206" spans="1:10" ht="33" customHeight="1" hidden="1">
      <c r="A206" s="87" t="s">
        <v>166</v>
      </c>
      <c r="B206" s="2">
        <v>0</v>
      </c>
      <c r="C206" s="41"/>
      <c r="D206" s="41">
        <f t="shared" si="5"/>
        <v>0</v>
      </c>
      <c r="E206" s="44"/>
      <c r="F206" s="44"/>
      <c r="G206" s="45"/>
      <c r="H206" s="3"/>
      <c r="I206" s="3"/>
      <c r="J206" s="3"/>
    </row>
    <row r="207" spans="1:10" ht="39.75" customHeight="1" hidden="1">
      <c r="A207" s="89"/>
      <c r="B207" s="2">
        <v>0</v>
      </c>
      <c r="C207" s="41"/>
      <c r="D207" s="41">
        <f t="shared" si="5"/>
        <v>0</v>
      </c>
      <c r="E207" s="44"/>
      <c r="F207" s="44"/>
      <c r="G207" s="45"/>
      <c r="H207" s="3"/>
      <c r="I207" s="3"/>
      <c r="J207" s="3"/>
    </row>
    <row r="208" spans="1:10" ht="17.25" customHeight="1" hidden="1">
      <c r="A208" s="62"/>
      <c r="B208" s="2"/>
      <c r="C208" s="41"/>
      <c r="D208" s="41"/>
      <c r="E208" s="44"/>
      <c r="F208" s="44"/>
      <c r="G208" s="45"/>
      <c r="H208" s="3"/>
      <c r="I208" s="3"/>
      <c r="J208" s="3"/>
    </row>
    <row r="209" spans="1:10" ht="18.75" customHeight="1" hidden="1">
      <c r="A209" s="1" t="s">
        <v>26</v>
      </c>
      <c r="B209" s="2"/>
      <c r="C209" s="41"/>
      <c r="D209" s="41"/>
      <c r="E209" s="44"/>
      <c r="F209" s="44"/>
      <c r="G209" s="45"/>
      <c r="H209" s="3"/>
      <c r="I209" s="3"/>
      <c r="J209" s="3"/>
    </row>
    <row r="210" spans="1:10" ht="34.5" hidden="1">
      <c r="A210" s="6" t="s">
        <v>179</v>
      </c>
      <c r="B210" s="25">
        <v>1440</v>
      </c>
      <c r="C210" s="41"/>
      <c r="D210" s="41">
        <f aca="true" t="shared" si="6" ref="D210:D246">B210+C210</f>
        <v>1440</v>
      </c>
      <c r="E210" s="46"/>
      <c r="F210" s="46"/>
      <c r="G210" s="47"/>
      <c r="H210" s="3"/>
      <c r="I210" s="3"/>
      <c r="J210" s="3"/>
    </row>
    <row r="211" spans="1:10" ht="34.5" hidden="1">
      <c r="A211" s="6" t="s">
        <v>180</v>
      </c>
      <c r="B211" s="2">
        <v>4320</v>
      </c>
      <c r="C211" s="41"/>
      <c r="D211" s="41">
        <f t="shared" si="6"/>
        <v>4320</v>
      </c>
      <c r="E211" s="44"/>
      <c r="F211" s="44"/>
      <c r="G211" s="45"/>
      <c r="H211" s="3"/>
      <c r="I211" s="3"/>
      <c r="J211" s="3"/>
    </row>
    <row r="212" spans="1:10" ht="17.25" hidden="1">
      <c r="A212" s="6" t="s">
        <v>181</v>
      </c>
      <c r="B212" s="2">
        <v>400</v>
      </c>
      <c r="C212" s="41"/>
      <c r="D212" s="41">
        <f t="shared" si="6"/>
        <v>400</v>
      </c>
      <c r="E212" s="44"/>
      <c r="F212" s="44"/>
      <c r="G212" s="45"/>
      <c r="H212" s="3"/>
      <c r="I212" s="3"/>
      <c r="J212" s="3"/>
    </row>
    <row r="213" spans="1:10" ht="34.5" hidden="1">
      <c r="A213" s="6" t="s">
        <v>183</v>
      </c>
      <c r="B213" s="2">
        <v>0</v>
      </c>
      <c r="C213" s="41"/>
      <c r="D213" s="41">
        <f t="shared" si="6"/>
        <v>0</v>
      </c>
      <c r="E213" s="44"/>
      <c r="F213" s="44"/>
      <c r="G213" s="45"/>
      <c r="H213" s="3"/>
      <c r="I213" s="3"/>
      <c r="J213" s="3"/>
    </row>
    <row r="214" spans="1:10" ht="103.5" hidden="1">
      <c r="A214" s="6" t="s">
        <v>108</v>
      </c>
      <c r="B214" s="2">
        <v>10</v>
      </c>
      <c r="C214" s="41"/>
      <c r="D214" s="41">
        <f t="shared" si="6"/>
        <v>10</v>
      </c>
      <c r="E214" s="44"/>
      <c r="F214" s="44"/>
      <c r="G214" s="45"/>
      <c r="H214" s="3"/>
      <c r="I214" s="3"/>
      <c r="J214" s="3"/>
    </row>
    <row r="215" spans="1:10" ht="17.25" hidden="1">
      <c r="A215" s="6" t="s">
        <v>105</v>
      </c>
      <c r="B215" s="2">
        <v>2663.05</v>
      </c>
      <c r="C215" s="41"/>
      <c r="D215" s="41">
        <f t="shared" si="6"/>
        <v>2663.05</v>
      </c>
      <c r="E215" s="44"/>
      <c r="F215" s="44"/>
      <c r="G215" s="45"/>
      <c r="H215" s="3"/>
      <c r="I215" s="3"/>
      <c r="J215" s="3"/>
    </row>
    <row r="216" spans="1:10" ht="52.5" customHeight="1" hidden="1">
      <c r="A216" s="6" t="s">
        <v>104</v>
      </c>
      <c r="B216" s="2">
        <v>3030.6</v>
      </c>
      <c r="C216" s="41"/>
      <c r="D216" s="41">
        <f t="shared" si="6"/>
        <v>3030.6</v>
      </c>
      <c r="E216" s="44"/>
      <c r="F216" s="44"/>
      <c r="G216" s="45"/>
      <c r="H216" s="3"/>
      <c r="I216" s="3"/>
      <c r="J216" s="3"/>
    </row>
    <row r="217" spans="1:10" ht="17.25" hidden="1">
      <c r="A217" s="6" t="s">
        <v>28</v>
      </c>
      <c r="B217" s="2">
        <v>0</v>
      </c>
      <c r="C217" s="41"/>
      <c r="D217" s="41">
        <f t="shared" si="6"/>
        <v>0</v>
      </c>
      <c r="E217" s="44"/>
      <c r="F217" s="44"/>
      <c r="G217" s="45"/>
      <c r="H217" s="3"/>
      <c r="I217" s="3"/>
      <c r="J217" s="3"/>
    </row>
    <row r="218" spans="1:10" ht="131.25" customHeight="1" hidden="1">
      <c r="A218" s="6" t="s">
        <v>48</v>
      </c>
      <c r="B218" s="2">
        <v>0</v>
      </c>
      <c r="C218" s="41"/>
      <c r="D218" s="41">
        <f t="shared" si="6"/>
        <v>0</v>
      </c>
      <c r="E218" s="44"/>
      <c r="F218" s="44"/>
      <c r="G218" s="45"/>
      <c r="H218" s="3"/>
      <c r="I218" s="3"/>
      <c r="J218" s="3"/>
    </row>
    <row r="219" spans="1:10" ht="34.5" hidden="1">
      <c r="A219" s="6" t="s">
        <v>30</v>
      </c>
      <c r="B219" s="2">
        <v>0</v>
      </c>
      <c r="C219" s="41"/>
      <c r="D219" s="41">
        <f t="shared" si="6"/>
        <v>0</v>
      </c>
      <c r="E219" s="44"/>
      <c r="F219" s="44"/>
      <c r="G219" s="45"/>
      <c r="H219" s="3"/>
      <c r="I219" s="3"/>
      <c r="J219" s="3"/>
    </row>
    <row r="220" spans="1:10" ht="61.5" customHeight="1" hidden="1">
      <c r="A220" s="30" t="s">
        <v>31</v>
      </c>
      <c r="B220" s="2">
        <v>0</v>
      </c>
      <c r="C220" s="41"/>
      <c r="D220" s="41">
        <f t="shared" si="6"/>
        <v>0</v>
      </c>
      <c r="E220" s="44"/>
      <c r="F220" s="44"/>
      <c r="G220" s="45"/>
      <c r="H220" s="3"/>
      <c r="I220" s="3"/>
      <c r="J220" s="3"/>
    </row>
    <row r="221" spans="1:10" ht="61.5" customHeight="1" hidden="1">
      <c r="A221" s="6" t="s">
        <v>32</v>
      </c>
      <c r="B221" s="2">
        <v>0</v>
      </c>
      <c r="C221" s="41"/>
      <c r="D221" s="41">
        <f t="shared" si="6"/>
        <v>0</v>
      </c>
      <c r="E221" s="44"/>
      <c r="F221" s="44"/>
      <c r="G221" s="45"/>
      <c r="H221" s="3"/>
      <c r="I221" s="3"/>
      <c r="J221" s="3"/>
    </row>
    <row r="222" spans="1:10" ht="34.5" hidden="1">
      <c r="A222" s="6" t="s">
        <v>33</v>
      </c>
      <c r="B222" s="2">
        <v>0</v>
      </c>
      <c r="C222" s="41"/>
      <c r="D222" s="41">
        <f t="shared" si="6"/>
        <v>0</v>
      </c>
      <c r="E222" s="44"/>
      <c r="F222" s="44"/>
      <c r="G222" s="45"/>
      <c r="H222" s="3"/>
      <c r="I222" s="3"/>
      <c r="J222" s="3"/>
    </row>
    <row r="223" spans="1:10" ht="51.75" hidden="1">
      <c r="A223" s="6" t="s">
        <v>29</v>
      </c>
      <c r="B223" s="2">
        <v>0</v>
      </c>
      <c r="C223" s="41"/>
      <c r="D223" s="41">
        <f t="shared" si="6"/>
        <v>0</v>
      </c>
      <c r="E223" s="44"/>
      <c r="F223" s="44"/>
      <c r="G223" s="45"/>
      <c r="H223" s="3"/>
      <c r="I223" s="3"/>
      <c r="J223" s="3"/>
    </row>
    <row r="224" spans="1:10" ht="61.5" customHeight="1" hidden="1">
      <c r="A224" s="6" t="s">
        <v>35</v>
      </c>
      <c r="B224" s="2">
        <v>0</v>
      </c>
      <c r="C224" s="41"/>
      <c r="D224" s="41">
        <f t="shared" si="6"/>
        <v>0</v>
      </c>
      <c r="E224" s="44"/>
      <c r="F224" s="44"/>
      <c r="G224" s="45"/>
      <c r="H224" s="3"/>
      <c r="I224" s="3"/>
      <c r="J224" s="3"/>
    </row>
    <row r="225" spans="1:10" ht="17.25" hidden="1">
      <c r="A225" s="6" t="s">
        <v>37</v>
      </c>
      <c r="B225" s="2">
        <v>0</v>
      </c>
      <c r="C225" s="41"/>
      <c r="D225" s="41">
        <f t="shared" si="6"/>
        <v>0</v>
      </c>
      <c r="E225" s="44"/>
      <c r="F225" s="44"/>
      <c r="G225" s="45"/>
      <c r="H225" s="3"/>
      <c r="I225" s="3"/>
      <c r="J225" s="3"/>
    </row>
    <row r="226" spans="1:10" ht="17.25" hidden="1">
      <c r="A226" s="6"/>
      <c r="B226" s="2">
        <v>0</v>
      </c>
      <c r="C226" s="41"/>
      <c r="D226" s="41">
        <f t="shared" si="6"/>
        <v>0</v>
      </c>
      <c r="E226" s="44"/>
      <c r="F226" s="44"/>
      <c r="G226" s="45"/>
      <c r="H226" s="3"/>
      <c r="I226" s="3"/>
      <c r="J226" s="3"/>
    </row>
    <row r="227" spans="1:10" ht="61.5" customHeight="1" hidden="1">
      <c r="A227" s="6" t="s">
        <v>40</v>
      </c>
      <c r="B227" s="2">
        <v>0</v>
      </c>
      <c r="C227" s="41"/>
      <c r="D227" s="41">
        <f t="shared" si="6"/>
        <v>0</v>
      </c>
      <c r="E227" s="44"/>
      <c r="F227" s="44"/>
      <c r="G227" s="45"/>
      <c r="H227" s="3"/>
      <c r="I227" s="3"/>
      <c r="J227" s="3"/>
    </row>
    <row r="228" spans="1:10" ht="51.75" hidden="1">
      <c r="A228" s="6" t="s">
        <v>41</v>
      </c>
      <c r="B228" s="2">
        <v>0</v>
      </c>
      <c r="C228" s="41"/>
      <c r="D228" s="41">
        <f t="shared" si="6"/>
        <v>0</v>
      </c>
      <c r="E228" s="44"/>
      <c r="F228" s="44"/>
      <c r="G228" s="45"/>
      <c r="H228" s="3"/>
      <c r="I228" s="3"/>
      <c r="J228" s="3"/>
    </row>
    <row r="229" spans="1:10" ht="51.75" hidden="1">
      <c r="A229" s="6" t="s">
        <v>43</v>
      </c>
      <c r="B229" s="2">
        <v>0</v>
      </c>
      <c r="C229" s="41"/>
      <c r="D229" s="41">
        <f t="shared" si="6"/>
        <v>0</v>
      </c>
      <c r="E229" s="44"/>
      <c r="F229" s="44"/>
      <c r="G229" s="45"/>
      <c r="H229" s="3"/>
      <c r="I229" s="3"/>
      <c r="J229" s="3"/>
    </row>
    <row r="230" spans="1:10" ht="51.75" hidden="1">
      <c r="A230" s="6" t="s">
        <v>45</v>
      </c>
      <c r="B230" s="2">
        <v>0</v>
      </c>
      <c r="C230" s="41"/>
      <c r="D230" s="41">
        <f t="shared" si="6"/>
        <v>0</v>
      </c>
      <c r="E230" s="44"/>
      <c r="F230" s="44"/>
      <c r="G230" s="45"/>
      <c r="H230" s="3"/>
      <c r="I230" s="3"/>
      <c r="J230" s="3"/>
    </row>
    <row r="231" spans="1:10" ht="86.25" hidden="1">
      <c r="A231" s="6" t="s">
        <v>44</v>
      </c>
      <c r="B231" s="2">
        <v>0</v>
      </c>
      <c r="C231" s="41"/>
      <c r="D231" s="41">
        <f t="shared" si="6"/>
        <v>0</v>
      </c>
      <c r="E231" s="44"/>
      <c r="F231" s="44"/>
      <c r="G231" s="45"/>
      <c r="H231" s="3"/>
      <c r="I231" s="3"/>
      <c r="J231" s="3"/>
    </row>
    <row r="232" spans="1:10" ht="103.5" hidden="1">
      <c r="A232" s="6" t="s">
        <v>66</v>
      </c>
      <c r="B232" s="2">
        <v>5259.46</v>
      </c>
      <c r="C232" s="41"/>
      <c r="D232" s="41">
        <f t="shared" si="6"/>
        <v>5259.46</v>
      </c>
      <c r="E232" s="46"/>
      <c r="F232" s="44"/>
      <c r="G232" s="47"/>
      <c r="H232" s="18"/>
      <c r="I232" s="3"/>
      <c r="J232" s="18"/>
    </row>
    <row r="233" spans="1:10" ht="55.5" customHeight="1" hidden="1">
      <c r="A233" s="87" t="s">
        <v>62</v>
      </c>
      <c r="B233" s="2">
        <v>1403</v>
      </c>
      <c r="C233" s="41"/>
      <c r="D233" s="41">
        <f t="shared" si="6"/>
        <v>1403</v>
      </c>
      <c r="E233" s="46"/>
      <c r="F233" s="44"/>
      <c r="G233" s="47"/>
      <c r="H233" s="18"/>
      <c r="I233" s="3"/>
      <c r="J233" s="18"/>
    </row>
    <row r="234" spans="1:10" ht="39.75" customHeight="1" hidden="1">
      <c r="A234" s="88"/>
      <c r="B234" s="2">
        <v>430</v>
      </c>
      <c r="C234" s="41"/>
      <c r="D234" s="41">
        <f t="shared" si="6"/>
        <v>430</v>
      </c>
      <c r="E234" s="46"/>
      <c r="F234" s="44"/>
      <c r="G234" s="47"/>
      <c r="H234" s="18"/>
      <c r="I234" s="3"/>
      <c r="J234" s="18"/>
    </row>
    <row r="235" spans="1:10" ht="69" hidden="1">
      <c r="A235" s="59" t="s">
        <v>72</v>
      </c>
      <c r="B235" s="2">
        <v>362.3</v>
      </c>
      <c r="C235" s="41"/>
      <c r="D235" s="41">
        <f t="shared" si="6"/>
        <v>362.3</v>
      </c>
      <c r="E235" s="46"/>
      <c r="F235" s="44"/>
      <c r="G235" s="47"/>
      <c r="H235" s="18"/>
      <c r="I235" s="3"/>
      <c r="J235" s="18"/>
    </row>
    <row r="236" spans="1:10" ht="51.75" hidden="1">
      <c r="A236" s="59" t="s">
        <v>73</v>
      </c>
      <c r="B236" s="2">
        <v>35137.6</v>
      </c>
      <c r="C236" s="41"/>
      <c r="D236" s="41">
        <f t="shared" si="6"/>
        <v>35137.6</v>
      </c>
      <c r="E236" s="46">
        <v>35396.3</v>
      </c>
      <c r="F236" s="44"/>
      <c r="G236" s="47">
        <f>E236+F236</f>
        <v>35396.3</v>
      </c>
      <c r="H236" s="18">
        <v>35461.7</v>
      </c>
      <c r="I236" s="3"/>
      <c r="J236" s="18">
        <f>H236+I236</f>
        <v>35461.7</v>
      </c>
    </row>
    <row r="237" spans="1:10" ht="56.25" customHeight="1" hidden="1">
      <c r="A237" s="90" t="s">
        <v>74</v>
      </c>
      <c r="B237" s="2">
        <v>0</v>
      </c>
      <c r="C237" s="41"/>
      <c r="D237" s="41">
        <f t="shared" si="6"/>
        <v>0</v>
      </c>
      <c r="E237" s="46">
        <v>0</v>
      </c>
      <c r="F237" s="46"/>
      <c r="G237" s="47">
        <f>E237+F237</f>
        <v>0</v>
      </c>
      <c r="H237" s="18">
        <v>0</v>
      </c>
      <c r="I237" s="18"/>
      <c r="J237" s="18">
        <f>H237+I237</f>
        <v>0</v>
      </c>
    </row>
    <row r="238" spans="1:10" ht="56.25" customHeight="1" hidden="1">
      <c r="A238" s="91"/>
      <c r="B238" s="2">
        <v>0</v>
      </c>
      <c r="C238" s="41"/>
      <c r="D238" s="41">
        <f t="shared" si="6"/>
        <v>0</v>
      </c>
      <c r="E238" s="46">
        <v>20144</v>
      </c>
      <c r="F238" s="46"/>
      <c r="G238" s="47">
        <f>E238+F238</f>
        <v>20144</v>
      </c>
      <c r="H238" s="18">
        <v>6930</v>
      </c>
      <c r="I238" s="3"/>
      <c r="J238" s="18">
        <f>H238+I238</f>
        <v>6930</v>
      </c>
    </row>
    <row r="239" spans="1:10" ht="51.75" hidden="1">
      <c r="A239" s="61" t="s">
        <v>109</v>
      </c>
      <c r="B239" s="2">
        <v>3098.8</v>
      </c>
      <c r="C239" s="41"/>
      <c r="D239" s="41">
        <f t="shared" si="6"/>
        <v>3098.8</v>
      </c>
      <c r="E239" s="46"/>
      <c r="F239" s="46"/>
      <c r="G239" s="47"/>
      <c r="H239" s="18"/>
      <c r="I239" s="3"/>
      <c r="J239" s="18"/>
    </row>
    <row r="240" spans="1:10" ht="34.5" hidden="1">
      <c r="A240" s="61" t="s">
        <v>110</v>
      </c>
      <c r="B240" s="2">
        <v>1291</v>
      </c>
      <c r="C240" s="41"/>
      <c r="D240" s="41">
        <f t="shared" si="6"/>
        <v>1291</v>
      </c>
      <c r="E240" s="46"/>
      <c r="F240" s="46"/>
      <c r="G240" s="47"/>
      <c r="H240" s="18"/>
      <c r="I240" s="3"/>
      <c r="J240" s="18"/>
    </row>
    <row r="241" spans="1:10" ht="34.5" hidden="1">
      <c r="A241" s="61" t="s">
        <v>111</v>
      </c>
      <c r="B241" s="2">
        <v>4000</v>
      </c>
      <c r="C241" s="41"/>
      <c r="D241" s="41">
        <f t="shared" si="6"/>
        <v>4000</v>
      </c>
      <c r="E241" s="46"/>
      <c r="F241" s="46"/>
      <c r="G241" s="47"/>
      <c r="H241" s="18"/>
      <c r="I241" s="3"/>
      <c r="J241" s="18"/>
    </row>
    <row r="242" spans="1:10" ht="34.5" hidden="1">
      <c r="A242" s="61" t="s">
        <v>112</v>
      </c>
      <c r="B242" s="2">
        <v>1062</v>
      </c>
      <c r="C242" s="41"/>
      <c r="D242" s="41">
        <f t="shared" si="6"/>
        <v>1062</v>
      </c>
      <c r="E242" s="46"/>
      <c r="F242" s="46"/>
      <c r="G242" s="47"/>
      <c r="H242" s="18"/>
      <c r="I242" s="3"/>
      <c r="J242" s="18"/>
    </row>
    <row r="243" spans="1:10" ht="34.5" hidden="1">
      <c r="A243" s="61" t="s">
        <v>113</v>
      </c>
      <c r="B243" s="2">
        <v>206.9</v>
      </c>
      <c r="C243" s="41"/>
      <c r="D243" s="41">
        <f t="shared" si="6"/>
        <v>206.9</v>
      </c>
      <c r="E243" s="46"/>
      <c r="F243" s="46"/>
      <c r="G243" s="47"/>
      <c r="H243" s="18"/>
      <c r="I243" s="3"/>
      <c r="J243" s="18"/>
    </row>
    <row r="244" spans="1:10" ht="51.75" hidden="1">
      <c r="A244" s="61" t="s">
        <v>114</v>
      </c>
      <c r="B244" s="2">
        <v>150</v>
      </c>
      <c r="C244" s="41"/>
      <c r="D244" s="41">
        <f t="shared" si="6"/>
        <v>150</v>
      </c>
      <c r="E244" s="46"/>
      <c r="F244" s="46"/>
      <c r="G244" s="47"/>
      <c r="H244" s="18"/>
      <c r="I244" s="3"/>
      <c r="J244" s="18"/>
    </row>
    <row r="245" spans="1:10" ht="52.5" customHeight="1" hidden="1">
      <c r="A245" s="61" t="s">
        <v>164</v>
      </c>
      <c r="B245" s="2"/>
      <c r="C245" s="41"/>
      <c r="D245" s="41"/>
      <c r="E245" s="46"/>
      <c r="F245" s="46"/>
      <c r="G245" s="47">
        <f>E245+F245</f>
        <v>0</v>
      </c>
      <c r="H245" s="18"/>
      <c r="I245" s="3"/>
      <c r="J245" s="18"/>
    </row>
    <row r="246" spans="1:10" ht="120.75" hidden="1">
      <c r="A246" s="61" t="s">
        <v>168</v>
      </c>
      <c r="B246" s="2">
        <v>0</v>
      </c>
      <c r="C246" s="41"/>
      <c r="D246" s="41">
        <f t="shared" si="6"/>
        <v>0</v>
      </c>
      <c r="E246" s="46"/>
      <c r="F246" s="46"/>
      <c r="G246" s="47">
        <f>E246+F246</f>
        <v>0</v>
      </c>
      <c r="H246" s="18"/>
      <c r="I246" s="3"/>
      <c r="J246" s="18">
        <f>H246+I246</f>
        <v>0</v>
      </c>
    </row>
    <row r="247" spans="1:10" ht="51.75" hidden="1">
      <c r="A247" s="6" t="s">
        <v>107</v>
      </c>
      <c r="B247" s="2">
        <v>5259.46</v>
      </c>
      <c r="C247" s="41"/>
      <c r="D247" s="41">
        <f>B247+C247</f>
        <v>5259.46</v>
      </c>
      <c r="E247" s="44"/>
      <c r="F247" s="44"/>
      <c r="G247" s="45"/>
      <c r="H247" s="3"/>
      <c r="I247" s="3"/>
      <c r="J247" s="3"/>
    </row>
    <row r="248" spans="1:10" ht="54" customHeight="1" hidden="1">
      <c r="A248" s="87" t="s">
        <v>102</v>
      </c>
      <c r="B248" s="2">
        <v>0</v>
      </c>
      <c r="C248" s="41"/>
      <c r="D248" s="41">
        <f>B248+C248</f>
        <v>0</v>
      </c>
      <c r="E248" s="46">
        <v>0</v>
      </c>
      <c r="F248" s="46"/>
      <c r="G248" s="47">
        <f>E248+F248</f>
        <v>0</v>
      </c>
      <c r="H248" s="18">
        <v>0</v>
      </c>
      <c r="I248" s="18"/>
      <c r="J248" s="18">
        <f>H248+I248</f>
        <v>0</v>
      </c>
    </row>
    <row r="249" spans="1:10" ht="48.75" customHeight="1" hidden="1">
      <c r="A249" s="88"/>
      <c r="B249" s="2">
        <v>4000</v>
      </c>
      <c r="C249" s="41"/>
      <c r="D249" s="41">
        <f>B249+C249</f>
        <v>4000</v>
      </c>
      <c r="E249" s="46">
        <v>4000</v>
      </c>
      <c r="F249" s="46"/>
      <c r="G249" s="47">
        <f>E249+F249</f>
        <v>4000</v>
      </c>
      <c r="H249" s="18">
        <v>4000</v>
      </c>
      <c r="I249" s="18"/>
      <c r="J249" s="18">
        <f>H249+I249</f>
        <v>4000</v>
      </c>
    </row>
    <row r="250" spans="1:10" ht="51.75" hidden="1">
      <c r="A250" s="6" t="s">
        <v>106</v>
      </c>
      <c r="B250" s="2">
        <v>12203.3</v>
      </c>
      <c r="C250" s="41"/>
      <c r="D250" s="41">
        <f>B250+C250</f>
        <v>12203.3</v>
      </c>
      <c r="E250" s="44"/>
      <c r="F250" s="46"/>
      <c r="G250" s="47"/>
      <c r="H250" s="3"/>
      <c r="I250" s="18"/>
      <c r="J250" s="18"/>
    </row>
    <row r="251" spans="1:10" ht="104.25" customHeight="1" hidden="1">
      <c r="A251" s="87" t="s">
        <v>126</v>
      </c>
      <c r="B251" s="2"/>
      <c r="C251" s="41"/>
      <c r="D251" s="41"/>
      <c r="E251" s="44">
        <v>58375.9</v>
      </c>
      <c r="F251" s="46"/>
      <c r="G251" s="47">
        <f>E251+F251</f>
        <v>58375.9</v>
      </c>
      <c r="H251" s="3">
        <v>25379.2</v>
      </c>
      <c r="I251" s="18"/>
      <c r="J251" s="18">
        <f>H251+I251</f>
        <v>25379.2</v>
      </c>
    </row>
    <row r="252" spans="1:10" ht="74.25" customHeight="1" hidden="1">
      <c r="A252" s="92"/>
      <c r="B252" s="2"/>
      <c r="C252" s="41"/>
      <c r="D252" s="41"/>
      <c r="E252" s="46">
        <v>0</v>
      </c>
      <c r="F252" s="46"/>
      <c r="G252" s="47">
        <f>E252+F252</f>
        <v>0</v>
      </c>
      <c r="H252" s="18">
        <v>0</v>
      </c>
      <c r="I252" s="3"/>
      <c r="J252" s="18">
        <f>H252+I252</f>
        <v>0</v>
      </c>
    </row>
    <row r="253" spans="1:10" ht="54" customHeight="1" hidden="1">
      <c r="A253" s="6" t="s">
        <v>115</v>
      </c>
      <c r="B253" s="2">
        <v>2716.186</v>
      </c>
      <c r="C253" s="41"/>
      <c r="D253" s="41">
        <f aca="true" t="shared" si="7" ref="D253:D263">B253+C253</f>
        <v>2716.186</v>
      </c>
      <c r="E253" s="46"/>
      <c r="F253" s="46"/>
      <c r="G253" s="47"/>
      <c r="H253" s="18"/>
      <c r="I253" s="3"/>
      <c r="J253" s="18"/>
    </row>
    <row r="254" spans="1:10" ht="69" hidden="1">
      <c r="A254" s="6" t="s">
        <v>130</v>
      </c>
      <c r="B254" s="2">
        <v>0</v>
      </c>
      <c r="C254" s="41"/>
      <c r="D254" s="41">
        <f t="shared" si="7"/>
        <v>0</v>
      </c>
      <c r="E254" s="46"/>
      <c r="F254" s="46"/>
      <c r="G254" s="47"/>
      <c r="H254" s="18"/>
      <c r="I254" s="3"/>
      <c r="J254" s="18"/>
    </row>
    <row r="255" spans="1:10" ht="69" hidden="1">
      <c r="A255" s="6" t="s">
        <v>131</v>
      </c>
      <c r="B255" s="2">
        <v>12</v>
      </c>
      <c r="C255" s="41"/>
      <c r="D255" s="41">
        <f t="shared" si="7"/>
        <v>12</v>
      </c>
      <c r="E255" s="46"/>
      <c r="F255" s="46"/>
      <c r="G255" s="47"/>
      <c r="H255" s="18"/>
      <c r="I255" s="3"/>
      <c r="J255" s="18"/>
    </row>
    <row r="256" spans="1:10" ht="34.5" hidden="1">
      <c r="A256" s="6" t="s">
        <v>132</v>
      </c>
      <c r="B256" s="2">
        <v>2100</v>
      </c>
      <c r="C256" s="41"/>
      <c r="D256" s="41">
        <f t="shared" si="7"/>
        <v>2100</v>
      </c>
      <c r="E256" s="46"/>
      <c r="F256" s="46"/>
      <c r="G256" s="47"/>
      <c r="H256" s="18"/>
      <c r="I256" s="3"/>
      <c r="J256" s="18"/>
    </row>
    <row r="257" spans="1:10" ht="17.25" hidden="1">
      <c r="A257" s="6" t="s">
        <v>133</v>
      </c>
      <c r="B257" s="2">
        <v>200</v>
      </c>
      <c r="C257" s="41"/>
      <c r="D257" s="41">
        <f t="shared" si="7"/>
        <v>200</v>
      </c>
      <c r="E257" s="46"/>
      <c r="F257" s="46"/>
      <c r="G257" s="47"/>
      <c r="H257" s="18"/>
      <c r="I257" s="3"/>
      <c r="J257" s="18"/>
    </row>
    <row r="258" spans="1:10" ht="59.25" customHeight="1" hidden="1">
      <c r="A258" s="87" t="s">
        <v>134</v>
      </c>
      <c r="B258" s="2">
        <v>83</v>
      </c>
      <c r="C258" s="41"/>
      <c r="D258" s="41">
        <f t="shared" si="7"/>
        <v>83</v>
      </c>
      <c r="E258" s="46"/>
      <c r="F258" s="46"/>
      <c r="G258" s="47"/>
      <c r="H258" s="18"/>
      <c r="I258" s="3"/>
      <c r="J258" s="18"/>
    </row>
    <row r="259" spans="1:10" ht="52.5" customHeight="1" hidden="1">
      <c r="A259" s="88"/>
      <c r="B259" s="2">
        <v>0</v>
      </c>
      <c r="C259" s="41"/>
      <c r="D259" s="41">
        <f t="shared" si="7"/>
        <v>0</v>
      </c>
      <c r="E259" s="46"/>
      <c r="F259" s="46"/>
      <c r="G259" s="47"/>
      <c r="H259" s="18"/>
      <c r="I259" s="3"/>
      <c r="J259" s="18"/>
    </row>
    <row r="260" spans="1:10" ht="37.5" customHeight="1" hidden="1">
      <c r="A260" s="87" t="s">
        <v>135</v>
      </c>
      <c r="B260" s="2">
        <f>B239+C239</f>
        <v>3098.8</v>
      </c>
      <c r="C260" s="41"/>
      <c r="D260" s="41">
        <f t="shared" si="7"/>
        <v>3098.8</v>
      </c>
      <c r="E260" s="46"/>
      <c r="F260" s="46"/>
      <c r="G260" s="47"/>
      <c r="H260" s="18"/>
      <c r="I260" s="3"/>
      <c r="J260" s="18"/>
    </row>
    <row r="261" spans="1:10" ht="34.5" customHeight="1" hidden="1">
      <c r="A261" s="88"/>
      <c r="B261" s="2">
        <v>19746.5</v>
      </c>
      <c r="C261" s="41"/>
      <c r="D261" s="41">
        <f t="shared" si="7"/>
        <v>19746.5</v>
      </c>
      <c r="E261" s="46"/>
      <c r="F261" s="46"/>
      <c r="G261" s="47"/>
      <c r="H261" s="18"/>
      <c r="I261" s="3"/>
      <c r="J261" s="18"/>
    </row>
    <row r="262" spans="1:10" ht="61.5" customHeight="1" hidden="1">
      <c r="A262" s="87" t="s">
        <v>151</v>
      </c>
      <c r="B262" s="2">
        <v>1018.4</v>
      </c>
      <c r="C262" s="41"/>
      <c r="D262" s="41">
        <f t="shared" si="7"/>
        <v>1018.4</v>
      </c>
      <c r="E262" s="46">
        <v>753</v>
      </c>
      <c r="F262" s="46"/>
      <c r="G262" s="47">
        <f>E262+F262</f>
        <v>753</v>
      </c>
      <c r="H262" s="18">
        <v>744.6</v>
      </c>
      <c r="I262" s="3"/>
      <c r="J262" s="18">
        <f>H262+I262</f>
        <v>744.6</v>
      </c>
    </row>
    <row r="263" spans="1:10" ht="42" customHeight="1" hidden="1">
      <c r="A263" s="88"/>
      <c r="B263" s="2">
        <v>0</v>
      </c>
      <c r="C263" s="41"/>
      <c r="D263" s="41">
        <f t="shared" si="7"/>
        <v>0</v>
      </c>
      <c r="E263" s="46">
        <v>0</v>
      </c>
      <c r="F263" s="46"/>
      <c r="G263" s="47">
        <f>E263+F263</f>
        <v>0</v>
      </c>
      <c r="H263" s="18">
        <v>0</v>
      </c>
      <c r="I263" s="3"/>
      <c r="J263" s="18">
        <f>H263+I263</f>
        <v>0</v>
      </c>
    </row>
    <row r="264" spans="1:10" ht="17.25" hidden="1">
      <c r="A264" s="6"/>
      <c r="B264" s="2"/>
      <c r="C264" s="41"/>
      <c r="D264" s="41"/>
      <c r="E264" s="46"/>
      <c r="F264" s="46"/>
      <c r="G264" s="47"/>
      <c r="H264" s="18"/>
      <c r="I264" s="3"/>
      <c r="J264" s="18"/>
    </row>
    <row r="265" spans="1:10" ht="69" hidden="1">
      <c r="A265" s="6" t="s">
        <v>154</v>
      </c>
      <c r="B265" s="2"/>
      <c r="C265" s="41"/>
      <c r="D265" s="41"/>
      <c r="E265" s="44"/>
      <c r="F265" s="44"/>
      <c r="G265" s="45"/>
      <c r="H265" s="3"/>
      <c r="I265" s="3"/>
      <c r="J265" s="3"/>
    </row>
    <row r="266" spans="1:10" ht="17.25">
      <c r="A266" s="6"/>
      <c r="B266" s="2"/>
      <c r="C266" s="41"/>
      <c r="D266" s="41"/>
      <c r="E266" s="44"/>
      <c r="F266" s="44"/>
      <c r="G266" s="45"/>
      <c r="H266" s="3"/>
      <c r="I266" s="3"/>
      <c r="J266" s="3"/>
    </row>
    <row r="267" spans="1:10" s="33" customFormat="1" ht="17.25">
      <c r="A267" s="1" t="s">
        <v>18</v>
      </c>
      <c r="B267" s="31"/>
      <c r="C267" s="48">
        <f>SUM(C8:C265)</f>
        <v>0</v>
      </c>
      <c r="D267" s="48"/>
      <c r="E267" s="49"/>
      <c r="F267" s="50">
        <f>F7</f>
        <v>0</v>
      </c>
      <c r="G267" s="51"/>
      <c r="H267" s="32"/>
      <c r="I267" s="57">
        <f>I7</f>
        <v>0</v>
      </c>
      <c r="J267" s="32"/>
    </row>
    <row r="268" spans="8:10" ht="17.25">
      <c r="H268" s="35"/>
      <c r="I268" s="35"/>
      <c r="J268" s="35"/>
    </row>
  </sheetData>
  <sheetProtection/>
  <mergeCells count="32">
    <mergeCell ref="A1:J1"/>
    <mergeCell ref="A4:A5"/>
    <mergeCell ref="B4:D4"/>
    <mergeCell ref="E4:G4"/>
    <mergeCell ref="H4:J4"/>
    <mergeCell ref="A29:A30"/>
    <mergeCell ref="A58:A60"/>
    <mergeCell ref="B70:B72"/>
    <mergeCell ref="D70:D72"/>
    <mergeCell ref="A82:A83"/>
    <mergeCell ref="A93:A94"/>
    <mergeCell ref="A96:A97"/>
    <mergeCell ref="A108:A109"/>
    <mergeCell ref="A112:A113"/>
    <mergeCell ref="A137:A138"/>
    <mergeCell ref="A144:A145"/>
    <mergeCell ref="A146:A150"/>
    <mergeCell ref="A153:A154"/>
    <mergeCell ref="A155:A159"/>
    <mergeCell ref="A170:A171"/>
    <mergeCell ref="A174:A175"/>
    <mergeCell ref="A179:A181"/>
    <mergeCell ref="A202:A203"/>
    <mergeCell ref="A204:A205"/>
    <mergeCell ref="A260:A261"/>
    <mergeCell ref="A262:A263"/>
    <mergeCell ref="A206:A207"/>
    <mergeCell ref="A233:A234"/>
    <mergeCell ref="A237:A238"/>
    <mergeCell ref="A248:A249"/>
    <mergeCell ref="A251:A252"/>
    <mergeCell ref="A258:A2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9"/>
  <sheetViews>
    <sheetView zoomScalePageLayoutView="0" workbookViewId="0" topLeftCell="A3">
      <selection activeCell="A144" sqref="A144"/>
    </sheetView>
  </sheetViews>
  <sheetFormatPr defaultColWidth="9.00390625" defaultRowHeight="12.75"/>
  <cols>
    <col min="1" max="1" width="49.00390625" style="34" customWidth="1"/>
    <col min="2" max="2" width="15.125" style="20" customWidth="1"/>
    <col min="3" max="3" width="14.00390625" style="20" customWidth="1"/>
    <col min="4" max="4" width="15.125" style="20" customWidth="1"/>
    <col min="5" max="5" width="11.75390625" style="5" customWidth="1"/>
    <col min="6" max="6" width="13.00390625" style="5" customWidth="1"/>
    <col min="7" max="7" width="13.25390625" style="5" customWidth="1"/>
    <col min="8" max="8" width="12.00390625" style="5" customWidth="1"/>
    <col min="9" max="9" width="12.25390625" style="5" customWidth="1"/>
    <col min="10" max="10" width="13.75390625" style="5" customWidth="1"/>
    <col min="11" max="16384" width="9.125" style="5" customWidth="1"/>
  </cols>
  <sheetData>
    <row r="1" spans="1:10" ht="17.2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8.2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4" spans="1:10" ht="17.25">
      <c r="A4" s="104" t="s">
        <v>4</v>
      </c>
      <c r="B4" s="106" t="s">
        <v>3</v>
      </c>
      <c r="C4" s="106"/>
      <c r="D4" s="106"/>
      <c r="E4" s="107" t="s">
        <v>52</v>
      </c>
      <c r="F4" s="107"/>
      <c r="G4" s="108"/>
      <c r="H4" s="107" t="s">
        <v>155</v>
      </c>
      <c r="I4" s="107"/>
      <c r="J4" s="107"/>
    </row>
    <row r="5" spans="1:10" ht="57.75" customHeight="1">
      <c r="A5" s="105"/>
      <c r="B5" s="21" t="s">
        <v>0</v>
      </c>
      <c r="C5" s="21" t="s">
        <v>2</v>
      </c>
      <c r="D5" s="21" t="s">
        <v>1</v>
      </c>
      <c r="E5" s="22" t="s">
        <v>0</v>
      </c>
      <c r="F5" s="22" t="s">
        <v>54</v>
      </c>
      <c r="G5" s="22" t="s">
        <v>1</v>
      </c>
      <c r="H5" s="22" t="s">
        <v>0</v>
      </c>
      <c r="I5" s="22" t="s">
        <v>54</v>
      </c>
      <c r="J5" s="22" t="s">
        <v>1</v>
      </c>
    </row>
    <row r="6" spans="1:10" ht="17.2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51.75" hidden="1">
      <c r="A7" s="54" t="s">
        <v>208</v>
      </c>
      <c r="B7" s="23"/>
      <c r="C7" s="23"/>
      <c r="D7" s="23"/>
      <c r="E7" s="55">
        <v>0</v>
      </c>
      <c r="F7" s="55"/>
      <c r="G7" s="56"/>
      <c r="H7" s="55">
        <v>0</v>
      </c>
      <c r="I7" s="55"/>
      <c r="J7" s="55">
        <f>H7+I7</f>
        <v>0</v>
      </c>
    </row>
    <row r="8" spans="1:10" ht="34.5" hidden="1">
      <c r="A8" s="1" t="s">
        <v>6</v>
      </c>
      <c r="B8" s="21"/>
      <c r="C8" s="21"/>
      <c r="D8" s="21"/>
      <c r="E8" s="22"/>
      <c r="F8" s="22"/>
      <c r="G8" s="24"/>
      <c r="H8" s="22"/>
      <c r="I8" s="22"/>
      <c r="J8" s="22"/>
    </row>
    <row r="9" spans="1:10" ht="138" hidden="1">
      <c r="A9" s="65" t="s">
        <v>56</v>
      </c>
      <c r="B9" s="2">
        <v>0</v>
      </c>
      <c r="C9" s="2"/>
      <c r="D9" s="2">
        <f>B9+C9</f>
        <v>0</v>
      </c>
      <c r="E9" s="18"/>
      <c r="F9" s="18"/>
      <c r="G9" s="18"/>
      <c r="H9" s="18">
        <v>0</v>
      </c>
      <c r="I9" s="18"/>
      <c r="J9" s="18">
        <f>H9+I9</f>
        <v>0</v>
      </c>
    </row>
    <row r="10" spans="1:10" ht="69" hidden="1">
      <c r="A10" s="66" t="s">
        <v>57</v>
      </c>
      <c r="B10" s="2"/>
      <c r="C10" s="2"/>
      <c r="D10" s="2"/>
      <c r="E10" s="3"/>
      <c r="F10" s="18"/>
      <c r="G10" s="4"/>
      <c r="H10" s="3"/>
      <c r="I10" s="18"/>
      <c r="J10" s="3"/>
    </row>
    <row r="11" spans="1:10" ht="17.25" hidden="1">
      <c r="A11" s="6"/>
      <c r="B11" s="2"/>
      <c r="C11" s="2"/>
      <c r="D11" s="2"/>
      <c r="E11" s="3"/>
      <c r="F11" s="3"/>
      <c r="G11" s="4"/>
      <c r="H11" s="3"/>
      <c r="I11" s="3"/>
      <c r="J11" s="3"/>
    </row>
    <row r="12" spans="1:10" ht="17.25" hidden="1">
      <c r="A12" s="6"/>
      <c r="B12" s="2"/>
      <c r="C12" s="2"/>
      <c r="D12" s="2"/>
      <c r="E12" s="3"/>
      <c r="F12" s="3"/>
      <c r="G12" s="4"/>
      <c r="H12" s="3"/>
      <c r="I12" s="3"/>
      <c r="J12" s="3"/>
    </row>
    <row r="13" spans="1:10" ht="17.25" hidden="1">
      <c r="A13" s="6"/>
      <c r="B13" s="2"/>
      <c r="C13" s="2"/>
      <c r="D13" s="2"/>
      <c r="E13" s="3"/>
      <c r="F13" s="3"/>
      <c r="G13" s="4"/>
      <c r="H13" s="3"/>
      <c r="I13" s="3"/>
      <c r="J13" s="3"/>
    </row>
    <row r="14" spans="1:10" ht="17.25" hidden="1">
      <c r="A14" s="1" t="s">
        <v>7</v>
      </c>
      <c r="B14" s="2"/>
      <c r="C14" s="2"/>
      <c r="D14" s="2"/>
      <c r="E14" s="3"/>
      <c r="F14" s="3"/>
      <c r="G14" s="4"/>
      <c r="H14" s="3"/>
      <c r="I14" s="3"/>
      <c r="J14" s="3"/>
    </row>
    <row r="15" spans="1:10" ht="34.5" hidden="1">
      <c r="A15" s="1" t="s">
        <v>69</v>
      </c>
      <c r="B15" s="2"/>
      <c r="C15" s="2"/>
      <c r="D15" s="2">
        <f>B15+C15</f>
        <v>0</v>
      </c>
      <c r="E15" s="3"/>
      <c r="F15" s="3"/>
      <c r="G15" s="4"/>
      <c r="H15" s="3"/>
      <c r="I15" s="3"/>
      <c r="J15" s="3"/>
    </row>
    <row r="16" spans="1:10" s="28" customFormat="1" ht="17.25" hidden="1">
      <c r="A16" s="70"/>
      <c r="B16" s="25"/>
      <c r="C16" s="25"/>
      <c r="D16" s="25"/>
      <c r="E16" s="26"/>
      <c r="F16" s="26"/>
      <c r="G16" s="27"/>
      <c r="H16" s="26"/>
      <c r="I16" s="26"/>
      <c r="J16" s="26"/>
    </row>
    <row r="17" spans="1:10" ht="17.25" hidden="1">
      <c r="A17" s="1"/>
      <c r="B17" s="2"/>
      <c r="C17" s="2"/>
      <c r="D17" s="2">
        <f>B17+C17</f>
        <v>0</v>
      </c>
      <c r="E17" s="3"/>
      <c r="F17" s="3"/>
      <c r="G17" s="4"/>
      <c r="H17" s="3"/>
      <c r="I17" s="3"/>
      <c r="J17" s="3"/>
    </row>
    <row r="18" spans="1:10" ht="17.25" hidden="1">
      <c r="A18" s="1" t="s">
        <v>8</v>
      </c>
      <c r="B18" s="2"/>
      <c r="C18" s="2"/>
      <c r="D18" s="2"/>
      <c r="E18" s="3"/>
      <c r="F18" s="3"/>
      <c r="G18" s="4"/>
      <c r="H18" s="3"/>
      <c r="I18" s="3"/>
      <c r="J18" s="3"/>
    </row>
    <row r="19" spans="1:10" ht="103.5" hidden="1">
      <c r="A19" s="6" t="s">
        <v>53</v>
      </c>
      <c r="B19" s="2"/>
      <c r="C19" s="2"/>
      <c r="D19" s="2">
        <f>B19+C19</f>
        <v>0</v>
      </c>
      <c r="E19" s="3"/>
      <c r="F19" s="3"/>
      <c r="G19" s="4"/>
      <c r="H19" s="3"/>
      <c r="I19" s="3"/>
      <c r="J19" s="3"/>
    </row>
    <row r="20" spans="1:10" ht="17.25" hidden="1">
      <c r="A20" s="6" t="s">
        <v>42</v>
      </c>
      <c r="B20" s="2"/>
      <c r="C20" s="2"/>
      <c r="D20" s="2">
        <f>B20+C20</f>
        <v>0</v>
      </c>
      <c r="E20" s="3"/>
      <c r="F20" s="3"/>
      <c r="G20" s="4"/>
      <c r="H20" s="3"/>
      <c r="I20" s="3"/>
      <c r="J20" s="3"/>
    </row>
    <row r="21" spans="1:10" ht="17.25" hidden="1">
      <c r="A21" s="1"/>
      <c r="B21" s="2"/>
      <c r="C21" s="2"/>
      <c r="D21" s="2"/>
      <c r="E21" s="3"/>
      <c r="F21" s="3"/>
      <c r="G21" s="4"/>
      <c r="H21" s="3"/>
      <c r="I21" s="3"/>
      <c r="J21" s="3"/>
    </row>
    <row r="22" spans="1:10" ht="17.25" hidden="1">
      <c r="A22" s="1" t="s">
        <v>9</v>
      </c>
      <c r="B22" s="2"/>
      <c r="C22" s="2"/>
      <c r="D22" s="2"/>
      <c r="E22" s="3"/>
      <c r="F22" s="3"/>
      <c r="G22" s="4"/>
      <c r="H22" s="3"/>
      <c r="I22" s="3"/>
      <c r="J22" s="3"/>
    </row>
    <row r="23" spans="1:10" ht="34.5" hidden="1">
      <c r="A23" s="6" t="s">
        <v>47</v>
      </c>
      <c r="B23" s="2"/>
      <c r="C23" s="2"/>
      <c r="D23" s="2">
        <f>B23+C23</f>
        <v>0</v>
      </c>
      <c r="E23" s="3"/>
      <c r="F23" s="3"/>
      <c r="G23" s="4"/>
      <c r="H23" s="3"/>
      <c r="I23" s="3"/>
      <c r="J23" s="3"/>
    </row>
    <row r="24" spans="1:10" ht="17.25" hidden="1">
      <c r="A24" s="6"/>
      <c r="B24" s="2"/>
      <c r="C24" s="2"/>
      <c r="D24" s="2"/>
      <c r="E24" s="3"/>
      <c r="F24" s="3"/>
      <c r="G24" s="4"/>
      <c r="H24" s="3"/>
      <c r="I24" s="3"/>
      <c r="J24" s="3"/>
    </row>
    <row r="25" spans="1:10" ht="51.75" hidden="1">
      <c r="A25" s="6" t="s">
        <v>46</v>
      </c>
      <c r="B25" s="2"/>
      <c r="C25" s="2"/>
      <c r="D25" s="2">
        <f>B25+C25</f>
        <v>0</v>
      </c>
      <c r="E25" s="3"/>
      <c r="F25" s="3"/>
      <c r="G25" s="4"/>
      <c r="H25" s="3"/>
      <c r="I25" s="3"/>
      <c r="J25" s="3"/>
    </row>
    <row r="26" spans="1:10" ht="17.25" hidden="1">
      <c r="A26" s="6"/>
      <c r="B26" s="2"/>
      <c r="C26" s="2"/>
      <c r="D26" s="2"/>
      <c r="E26" s="3"/>
      <c r="F26" s="3"/>
      <c r="G26" s="4"/>
      <c r="H26" s="3"/>
      <c r="I26" s="3"/>
      <c r="J26" s="3"/>
    </row>
    <row r="27" spans="1:10" ht="17.25" hidden="1">
      <c r="A27" s="6"/>
      <c r="B27" s="2"/>
      <c r="C27" s="2"/>
      <c r="D27" s="2"/>
      <c r="E27" s="3"/>
      <c r="F27" s="3"/>
      <c r="G27" s="4"/>
      <c r="H27" s="3"/>
      <c r="I27" s="3"/>
      <c r="J27" s="3"/>
    </row>
    <row r="28" spans="1:10" ht="17.25" hidden="1">
      <c r="A28" s="1" t="s">
        <v>10</v>
      </c>
      <c r="B28" s="2"/>
      <c r="C28" s="2"/>
      <c r="D28" s="2"/>
      <c r="E28" s="3"/>
      <c r="F28" s="3"/>
      <c r="G28" s="4"/>
      <c r="H28" s="3"/>
      <c r="I28" s="3"/>
      <c r="J28" s="3"/>
    </row>
    <row r="29" spans="1:10" ht="17.25" hidden="1">
      <c r="A29" s="87" t="s">
        <v>61</v>
      </c>
      <c r="B29" s="29">
        <v>0</v>
      </c>
      <c r="C29" s="29"/>
      <c r="D29" s="29">
        <f>B29+C29</f>
        <v>0</v>
      </c>
      <c r="E29" s="3"/>
      <c r="F29" s="18"/>
      <c r="G29" s="4"/>
      <c r="H29" s="3">
        <v>0</v>
      </c>
      <c r="I29" s="18"/>
      <c r="J29" s="3">
        <f>H29+I29</f>
        <v>0</v>
      </c>
    </row>
    <row r="30" spans="1:10" ht="17.25" hidden="1">
      <c r="A30" s="88"/>
      <c r="B30" s="29">
        <v>1130840.8</v>
      </c>
      <c r="C30" s="29"/>
      <c r="D30" s="29">
        <f>B30+C30</f>
        <v>1130840.8</v>
      </c>
      <c r="E30" s="18"/>
      <c r="F30" s="18"/>
      <c r="G30" s="19"/>
      <c r="H30" s="18">
        <v>1204747.5</v>
      </c>
      <c r="I30" s="3"/>
      <c r="J30" s="18">
        <f>H30+I30</f>
        <v>1204747.5</v>
      </c>
    </row>
    <row r="31" spans="1:10" ht="21.75" customHeight="1" hidden="1">
      <c r="A31" s="6" t="s">
        <v>161</v>
      </c>
      <c r="B31" s="2">
        <v>0</v>
      </c>
      <c r="C31" s="2"/>
      <c r="D31" s="29">
        <f>B31+C31</f>
        <v>0</v>
      </c>
      <c r="E31" s="3"/>
      <c r="F31" s="3"/>
      <c r="G31" s="4"/>
      <c r="H31" s="3"/>
      <c r="I31" s="3"/>
      <c r="J31" s="3"/>
    </row>
    <row r="32" spans="1:10" ht="34.5" hidden="1">
      <c r="A32" s="6" t="s">
        <v>116</v>
      </c>
      <c r="B32" s="2">
        <v>6511.5</v>
      </c>
      <c r="C32" s="2"/>
      <c r="D32" s="29">
        <f>B32+C32</f>
        <v>6511.5</v>
      </c>
      <c r="E32" s="3"/>
      <c r="F32" s="3"/>
      <c r="G32" s="4"/>
      <c r="H32" s="3"/>
      <c r="I32" s="3"/>
      <c r="J32" s="3"/>
    </row>
    <row r="33" spans="1:10" ht="69" hidden="1">
      <c r="A33" s="6" t="s">
        <v>75</v>
      </c>
      <c r="B33" s="2">
        <v>543.6</v>
      </c>
      <c r="C33" s="2"/>
      <c r="D33" s="2">
        <f aca="true" t="shared" si="0" ref="D33:D42">B33+C33</f>
        <v>543.6</v>
      </c>
      <c r="E33" s="3"/>
      <c r="F33" s="3"/>
      <c r="G33" s="4"/>
      <c r="H33" s="3"/>
      <c r="I33" s="3"/>
      <c r="J33" s="3"/>
    </row>
    <row r="34" spans="1:10" ht="34.5" hidden="1">
      <c r="A34" s="6" t="s">
        <v>117</v>
      </c>
      <c r="B34" s="2">
        <v>2500</v>
      </c>
      <c r="C34" s="2"/>
      <c r="D34" s="2">
        <f t="shared" si="0"/>
        <v>2500</v>
      </c>
      <c r="E34" s="3"/>
      <c r="F34" s="3"/>
      <c r="G34" s="4"/>
      <c r="H34" s="3"/>
      <c r="I34" s="3"/>
      <c r="J34" s="3"/>
    </row>
    <row r="35" spans="1:10" ht="51.75" hidden="1">
      <c r="A35" s="6" t="s">
        <v>118</v>
      </c>
      <c r="B35" s="2">
        <v>719.4</v>
      </c>
      <c r="C35" s="2"/>
      <c r="D35" s="2">
        <f t="shared" si="0"/>
        <v>719.4</v>
      </c>
      <c r="E35" s="18"/>
      <c r="F35" s="18"/>
      <c r="G35" s="19"/>
      <c r="H35" s="18"/>
      <c r="I35" s="18"/>
      <c r="J35" s="18"/>
    </row>
    <row r="36" spans="1:10" ht="34.5" hidden="1">
      <c r="A36" s="6" t="s">
        <v>119</v>
      </c>
      <c r="B36" s="2">
        <v>12525</v>
      </c>
      <c r="C36" s="2"/>
      <c r="D36" s="2">
        <f t="shared" si="0"/>
        <v>12525</v>
      </c>
      <c r="E36" s="3"/>
      <c r="F36" s="3"/>
      <c r="G36" s="4"/>
      <c r="H36" s="3"/>
      <c r="I36" s="3"/>
      <c r="J36" s="3"/>
    </row>
    <row r="37" spans="1:10" ht="34.5" hidden="1">
      <c r="A37" s="6" t="s">
        <v>85</v>
      </c>
      <c r="B37" s="2">
        <v>2852.9</v>
      </c>
      <c r="C37" s="2"/>
      <c r="D37" s="2">
        <f t="shared" si="0"/>
        <v>2852.9</v>
      </c>
      <c r="E37" s="3"/>
      <c r="F37" s="3"/>
      <c r="G37" s="4"/>
      <c r="H37" s="3"/>
      <c r="I37" s="3"/>
      <c r="J37" s="3"/>
    </row>
    <row r="38" spans="1:10" ht="51.75" hidden="1">
      <c r="A38" s="6" t="s">
        <v>120</v>
      </c>
      <c r="B38" s="2">
        <v>4011.2</v>
      </c>
      <c r="C38" s="2"/>
      <c r="D38" s="2">
        <f t="shared" si="0"/>
        <v>4011.2</v>
      </c>
      <c r="E38" s="3"/>
      <c r="F38" s="3"/>
      <c r="G38" s="4"/>
      <c r="H38" s="3"/>
      <c r="I38" s="3"/>
      <c r="J38" s="3"/>
    </row>
    <row r="39" spans="1:10" ht="34.5" hidden="1">
      <c r="A39" s="6" t="s">
        <v>76</v>
      </c>
      <c r="B39" s="2">
        <v>417296</v>
      </c>
      <c r="C39" s="2"/>
      <c r="D39" s="2">
        <f t="shared" si="0"/>
        <v>417296</v>
      </c>
      <c r="E39" s="3"/>
      <c r="F39" s="3"/>
      <c r="G39" s="4"/>
      <c r="H39" s="3"/>
      <c r="I39" s="3"/>
      <c r="J39" s="3"/>
    </row>
    <row r="40" spans="1:10" ht="34.5" hidden="1">
      <c r="A40" s="6" t="s">
        <v>136</v>
      </c>
      <c r="B40" s="2">
        <v>24.1</v>
      </c>
      <c r="C40" s="2"/>
      <c r="D40" s="2">
        <f t="shared" si="0"/>
        <v>24.1</v>
      </c>
      <c r="E40" s="3"/>
      <c r="F40" s="3"/>
      <c r="G40" s="4"/>
      <c r="H40" s="3"/>
      <c r="I40" s="3"/>
      <c r="J40" s="3"/>
    </row>
    <row r="41" spans="1:10" ht="17.25" hidden="1">
      <c r="A41" s="6" t="s">
        <v>137</v>
      </c>
      <c r="B41" s="2">
        <v>319.3</v>
      </c>
      <c r="C41" s="2"/>
      <c r="D41" s="2">
        <f t="shared" si="0"/>
        <v>319.3</v>
      </c>
      <c r="E41" s="3"/>
      <c r="F41" s="3"/>
      <c r="G41" s="4"/>
      <c r="H41" s="3"/>
      <c r="I41" s="3"/>
      <c r="J41" s="3"/>
    </row>
    <row r="42" spans="1:10" ht="120.75" hidden="1">
      <c r="A42" s="6" t="s">
        <v>153</v>
      </c>
      <c r="B42" s="2">
        <v>11</v>
      </c>
      <c r="C42" s="2"/>
      <c r="D42" s="2">
        <f t="shared" si="0"/>
        <v>11</v>
      </c>
      <c r="E42" s="3"/>
      <c r="F42" s="3"/>
      <c r="G42" s="4"/>
      <c r="H42" s="3"/>
      <c r="I42" s="3"/>
      <c r="J42" s="3"/>
    </row>
    <row r="43" spans="1:10" ht="17.25" hidden="1">
      <c r="A43" s="6" t="s">
        <v>24</v>
      </c>
      <c r="B43" s="2"/>
      <c r="C43" s="2"/>
      <c r="D43" s="2"/>
      <c r="E43" s="3"/>
      <c r="F43" s="3"/>
      <c r="G43" s="4"/>
      <c r="H43" s="3"/>
      <c r="I43" s="3"/>
      <c r="J43" s="3"/>
    </row>
    <row r="44" spans="1:10" ht="34.5" hidden="1">
      <c r="A44" s="6" t="s">
        <v>20</v>
      </c>
      <c r="B44" s="2"/>
      <c r="C44" s="2"/>
      <c r="D44" s="2">
        <f>B44+C44</f>
        <v>0</v>
      </c>
      <c r="E44" s="3"/>
      <c r="F44" s="3"/>
      <c r="G44" s="4"/>
      <c r="H44" s="3"/>
      <c r="I44" s="3"/>
      <c r="J44" s="3"/>
    </row>
    <row r="45" spans="1:10" ht="51.75" hidden="1">
      <c r="A45" s="6" t="s">
        <v>19</v>
      </c>
      <c r="B45" s="2"/>
      <c r="C45" s="2"/>
      <c r="D45" s="2">
        <f>B45+C45</f>
        <v>0</v>
      </c>
      <c r="E45" s="3"/>
      <c r="F45" s="3"/>
      <c r="G45" s="4"/>
      <c r="H45" s="3"/>
      <c r="I45" s="3"/>
      <c r="J45" s="3"/>
    </row>
    <row r="46" spans="1:10" ht="51.75" hidden="1">
      <c r="A46" s="6" t="s">
        <v>21</v>
      </c>
      <c r="B46" s="2"/>
      <c r="C46" s="2"/>
      <c r="D46" s="2">
        <f>B46+C46</f>
        <v>0</v>
      </c>
      <c r="E46" s="3"/>
      <c r="F46" s="3"/>
      <c r="G46" s="4"/>
      <c r="H46" s="3"/>
      <c r="I46" s="3"/>
      <c r="J46" s="3"/>
    </row>
    <row r="47" spans="1:10" ht="86.25" hidden="1">
      <c r="A47" s="6" t="s">
        <v>22</v>
      </c>
      <c r="B47" s="2"/>
      <c r="C47" s="2"/>
      <c r="D47" s="2">
        <f>B47+C47</f>
        <v>0</v>
      </c>
      <c r="E47" s="3"/>
      <c r="F47" s="3"/>
      <c r="G47" s="4"/>
      <c r="H47" s="3"/>
      <c r="I47" s="3"/>
      <c r="J47" s="3"/>
    </row>
    <row r="48" spans="1:10" ht="51.75" hidden="1">
      <c r="A48" s="6" t="s">
        <v>23</v>
      </c>
      <c r="B48" s="2"/>
      <c r="C48" s="2"/>
      <c r="D48" s="2">
        <f>B48+C48</f>
        <v>0</v>
      </c>
      <c r="E48" s="3"/>
      <c r="F48" s="3"/>
      <c r="G48" s="4"/>
      <c r="H48" s="3"/>
      <c r="I48" s="3"/>
      <c r="J48" s="3"/>
    </row>
    <row r="49" spans="1:10" ht="17.25" hidden="1">
      <c r="A49" s="6"/>
      <c r="B49" s="2"/>
      <c r="C49" s="2"/>
      <c r="D49" s="2"/>
      <c r="E49" s="3"/>
      <c r="F49" s="3"/>
      <c r="G49" s="4"/>
      <c r="H49" s="3"/>
      <c r="I49" s="3"/>
      <c r="J49" s="3"/>
    </row>
    <row r="50" spans="1:10" ht="51.75" hidden="1">
      <c r="A50" s="6" t="s">
        <v>207</v>
      </c>
      <c r="B50" s="2">
        <v>1869.6</v>
      </c>
      <c r="C50" s="2"/>
      <c r="D50" s="2">
        <f>B50+C50</f>
        <v>1869.6</v>
      </c>
      <c r="E50" s="3"/>
      <c r="F50" s="3"/>
      <c r="G50" s="4"/>
      <c r="H50" s="3"/>
      <c r="I50" s="3"/>
      <c r="J50" s="3"/>
    </row>
    <row r="51" spans="1:10" ht="17.25" hidden="1">
      <c r="A51" s="1" t="s">
        <v>11</v>
      </c>
      <c r="B51" s="2"/>
      <c r="C51" s="2"/>
      <c r="D51" s="2"/>
      <c r="E51" s="3"/>
      <c r="F51" s="3"/>
      <c r="G51" s="4"/>
      <c r="H51" s="3"/>
      <c r="I51" s="3"/>
      <c r="J51" s="3"/>
    </row>
    <row r="52" spans="1:10" ht="34.5" hidden="1">
      <c r="A52" s="6" t="s">
        <v>138</v>
      </c>
      <c r="B52" s="29">
        <v>1532.4</v>
      </c>
      <c r="C52" s="2"/>
      <c r="D52" s="29">
        <f>B52+C52</f>
        <v>1532.4</v>
      </c>
      <c r="E52" s="3"/>
      <c r="F52" s="3"/>
      <c r="G52" s="4"/>
      <c r="H52" s="3"/>
      <c r="I52" s="3"/>
      <c r="J52" s="3"/>
    </row>
    <row r="53" spans="1:10" ht="17.25" hidden="1">
      <c r="A53" s="6" t="s">
        <v>139</v>
      </c>
      <c r="B53" s="2">
        <v>765.6</v>
      </c>
      <c r="C53" s="2"/>
      <c r="D53" s="2">
        <f>B53+C53</f>
        <v>765.6</v>
      </c>
      <c r="E53" s="3"/>
      <c r="F53" s="3"/>
      <c r="G53" s="4"/>
      <c r="H53" s="3"/>
      <c r="I53" s="3"/>
      <c r="J53" s="3"/>
    </row>
    <row r="54" spans="1:10" ht="17.25" hidden="1">
      <c r="A54" s="6" t="s">
        <v>140</v>
      </c>
      <c r="B54" s="2">
        <v>102</v>
      </c>
      <c r="C54" s="2"/>
      <c r="D54" s="2">
        <f>B54+C54</f>
        <v>102</v>
      </c>
      <c r="E54" s="3"/>
      <c r="F54" s="3"/>
      <c r="G54" s="4"/>
      <c r="H54" s="3"/>
      <c r="I54" s="3"/>
      <c r="J54" s="3"/>
    </row>
    <row r="55" spans="1:10" ht="12.75" customHeight="1" hidden="1">
      <c r="A55" s="6"/>
      <c r="B55" s="2"/>
      <c r="C55" s="2"/>
      <c r="D55" s="2"/>
      <c r="E55" s="3"/>
      <c r="F55" s="3"/>
      <c r="G55" s="4"/>
      <c r="H55" s="3"/>
      <c r="I55" s="3"/>
      <c r="J55" s="3"/>
    </row>
    <row r="56" spans="1:10" ht="18.75" customHeight="1" hidden="1">
      <c r="A56" s="6"/>
      <c r="B56" s="2"/>
      <c r="C56" s="2"/>
      <c r="D56" s="2"/>
      <c r="E56" s="3"/>
      <c r="F56" s="3"/>
      <c r="G56" s="4"/>
      <c r="H56" s="3"/>
      <c r="I56" s="3"/>
      <c r="J56" s="3"/>
    </row>
    <row r="57" spans="1:10" ht="17.25">
      <c r="A57" s="1" t="s">
        <v>14</v>
      </c>
      <c r="B57" s="2"/>
      <c r="C57" s="2"/>
      <c r="D57" s="2"/>
      <c r="E57" s="3"/>
      <c r="F57" s="3"/>
      <c r="G57" s="4"/>
      <c r="H57" s="3"/>
      <c r="I57" s="3"/>
      <c r="J57" s="3"/>
    </row>
    <row r="58" spans="1:10" ht="38.25" customHeight="1" hidden="1">
      <c r="A58" s="87" t="s">
        <v>163</v>
      </c>
      <c r="B58" s="2">
        <v>113527.4</v>
      </c>
      <c r="C58" s="2"/>
      <c r="D58" s="2">
        <f>B58+C58</f>
        <v>113527.4</v>
      </c>
      <c r="E58" s="18"/>
      <c r="F58" s="18"/>
      <c r="G58" s="19"/>
      <c r="H58" s="18">
        <v>75033</v>
      </c>
      <c r="I58" s="18"/>
      <c r="J58" s="18">
        <f>H58+I58</f>
        <v>75033</v>
      </c>
    </row>
    <row r="59" spans="1:10" ht="38.25" customHeight="1" hidden="1">
      <c r="A59" s="99"/>
      <c r="B59" s="2">
        <v>22805</v>
      </c>
      <c r="C59" s="2"/>
      <c r="D59" s="2">
        <f>B59+C59</f>
        <v>22805</v>
      </c>
      <c r="E59" s="36"/>
      <c r="F59" s="36"/>
      <c r="G59" s="2"/>
      <c r="H59" s="2"/>
      <c r="I59" s="36"/>
      <c r="J59" s="2">
        <f>H59+I59</f>
        <v>0</v>
      </c>
    </row>
    <row r="60" spans="1:10" ht="32.25" customHeight="1" hidden="1">
      <c r="A60" s="92"/>
      <c r="B60" s="2">
        <v>0</v>
      </c>
      <c r="C60" s="2"/>
      <c r="D60" s="2">
        <f>B60+C60</f>
        <v>0</v>
      </c>
      <c r="E60" s="18"/>
      <c r="F60" s="3"/>
      <c r="G60" s="19"/>
      <c r="H60" s="3"/>
      <c r="I60" s="3"/>
      <c r="J60" s="18">
        <f>H60+I60</f>
        <v>0</v>
      </c>
    </row>
    <row r="61" spans="1:10" ht="70.5" customHeight="1">
      <c r="A61" s="69" t="s">
        <v>209</v>
      </c>
      <c r="B61" s="2">
        <v>130000</v>
      </c>
      <c r="C61" s="2">
        <v>-21274.582</v>
      </c>
      <c r="D61" s="2">
        <f>B61+C61</f>
        <v>108725.418</v>
      </c>
      <c r="E61" s="18"/>
      <c r="F61" s="3"/>
      <c r="G61" s="19"/>
      <c r="H61" s="3"/>
      <c r="I61" s="3"/>
      <c r="J61" s="18"/>
    </row>
    <row r="62" spans="1:10" ht="71.25" customHeight="1">
      <c r="A62" s="69" t="s">
        <v>210</v>
      </c>
      <c r="B62" s="2">
        <v>10269.7</v>
      </c>
      <c r="C62" s="2">
        <v>21274.582</v>
      </c>
      <c r="D62" s="2">
        <f>B62+C62</f>
        <v>31544.282</v>
      </c>
      <c r="E62" s="18"/>
      <c r="F62" s="3"/>
      <c r="G62" s="19"/>
      <c r="H62" s="3"/>
      <c r="I62" s="3"/>
      <c r="J62" s="18"/>
    </row>
    <row r="63" spans="1:10" ht="17.25" hidden="1">
      <c r="A63" s="6" t="s">
        <v>170</v>
      </c>
      <c r="B63" s="2">
        <v>943.9</v>
      </c>
      <c r="C63" s="2"/>
      <c r="D63" s="2">
        <f aca="true" t="shared" si="1" ref="D63:D97">B63+C63</f>
        <v>943.9</v>
      </c>
      <c r="E63" s="18"/>
      <c r="F63" s="3"/>
      <c r="G63" s="19"/>
      <c r="H63" s="3"/>
      <c r="I63" s="3"/>
      <c r="J63" s="18"/>
    </row>
    <row r="64" spans="1:10" ht="17.25" hidden="1">
      <c r="A64" s="6" t="s">
        <v>156</v>
      </c>
      <c r="B64" s="2">
        <v>3787.6</v>
      </c>
      <c r="C64" s="2"/>
      <c r="D64" s="2">
        <f t="shared" si="1"/>
        <v>3787.6</v>
      </c>
      <c r="E64" s="18"/>
      <c r="F64" s="3"/>
      <c r="G64" s="19"/>
      <c r="H64" s="3"/>
      <c r="I64" s="3"/>
      <c r="J64" s="18"/>
    </row>
    <row r="65" spans="1:10" ht="51.75" hidden="1">
      <c r="A65" s="6" t="s">
        <v>171</v>
      </c>
      <c r="B65" s="2">
        <v>1224.7</v>
      </c>
      <c r="C65" s="2"/>
      <c r="D65" s="2">
        <f t="shared" si="1"/>
        <v>1224.7</v>
      </c>
      <c r="E65" s="18"/>
      <c r="F65" s="18"/>
      <c r="G65" s="19"/>
      <c r="H65" s="3"/>
      <c r="I65" s="18"/>
      <c r="J65" s="18"/>
    </row>
    <row r="66" spans="1:10" ht="20.25" customHeight="1" hidden="1">
      <c r="A66" s="6" t="s">
        <v>157</v>
      </c>
      <c r="B66" s="2">
        <v>83.1</v>
      </c>
      <c r="C66" s="2"/>
      <c r="D66" s="2">
        <f t="shared" si="1"/>
        <v>83.1</v>
      </c>
      <c r="E66" s="18"/>
      <c r="F66" s="3"/>
      <c r="G66" s="19"/>
      <c r="H66" s="3"/>
      <c r="I66" s="3"/>
      <c r="J66" s="18"/>
    </row>
    <row r="67" spans="1:10" ht="20.25" customHeight="1" hidden="1">
      <c r="A67" s="6" t="s">
        <v>158</v>
      </c>
      <c r="B67" s="2">
        <v>21.8</v>
      </c>
      <c r="C67" s="2"/>
      <c r="D67" s="2">
        <f t="shared" si="1"/>
        <v>21.8</v>
      </c>
      <c r="E67" s="18"/>
      <c r="F67" s="18"/>
      <c r="G67" s="19"/>
      <c r="H67" s="3"/>
      <c r="I67" s="3"/>
      <c r="J67" s="18"/>
    </row>
    <row r="68" spans="1:10" ht="34.5" hidden="1">
      <c r="A68" s="6" t="s">
        <v>159</v>
      </c>
      <c r="B68" s="2">
        <v>117.5</v>
      </c>
      <c r="D68" s="2">
        <f t="shared" si="1"/>
        <v>117.5</v>
      </c>
      <c r="E68" s="18"/>
      <c r="F68" s="18"/>
      <c r="G68" s="19"/>
      <c r="H68" s="3"/>
      <c r="I68" s="18"/>
      <c r="J68" s="18"/>
    </row>
    <row r="69" spans="1:10" ht="17.25" hidden="1">
      <c r="A69" s="66" t="s">
        <v>160</v>
      </c>
      <c r="B69" s="2">
        <v>96.1</v>
      </c>
      <c r="C69" s="2"/>
      <c r="D69" s="2">
        <f t="shared" si="1"/>
        <v>96.1</v>
      </c>
      <c r="E69" s="3"/>
      <c r="F69" s="18"/>
      <c r="G69" s="19"/>
      <c r="H69" s="3"/>
      <c r="I69" s="18"/>
      <c r="J69" s="18"/>
    </row>
    <row r="70" spans="1:10" ht="51.75" hidden="1">
      <c r="A70" s="6" t="s">
        <v>199</v>
      </c>
      <c r="B70" s="100">
        <v>750.8</v>
      </c>
      <c r="C70" s="2"/>
      <c r="D70" s="100">
        <f>B70+C70+C72+C71</f>
        <v>750.8</v>
      </c>
      <c r="E70" s="3"/>
      <c r="F70" s="3"/>
      <c r="G70" s="19"/>
      <c r="H70" s="3"/>
      <c r="I70" s="3"/>
      <c r="J70" s="18"/>
    </row>
    <row r="71" spans="1:10" ht="51.75" hidden="1">
      <c r="A71" s="6" t="s">
        <v>200</v>
      </c>
      <c r="B71" s="101"/>
      <c r="C71" s="2"/>
      <c r="D71" s="101"/>
      <c r="E71" s="3"/>
      <c r="F71" s="3"/>
      <c r="G71" s="19"/>
      <c r="H71" s="3"/>
      <c r="I71" s="3"/>
      <c r="J71" s="18"/>
    </row>
    <row r="72" spans="1:10" ht="34.5" hidden="1">
      <c r="A72" s="6" t="s">
        <v>201</v>
      </c>
      <c r="B72" s="102"/>
      <c r="C72" s="2"/>
      <c r="D72" s="102"/>
      <c r="E72" s="3"/>
      <c r="F72" s="3"/>
      <c r="G72" s="19"/>
      <c r="H72" s="3"/>
      <c r="I72" s="3"/>
      <c r="J72" s="18"/>
    </row>
    <row r="73" spans="1:10" ht="17.25" hidden="1">
      <c r="A73" s="6" t="s">
        <v>202</v>
      </c>
      <c r="B73" s="2">
        <v>9257.9</v>
      </c>
      <c r="C73" s="2"/>
      <c r="D73" s="2">
        <f>B73+C73</f>
        <v>9257.9</v>
      </c>
      <c r="E73" s="3"/>
      <c r="F73" s="3"/>
      <c r="G73" s="19"/>
      <c r="H73" s="3"/>
      <c r="I73" s="3"/>
      <c r="J73" s="18"/>
    </row>
    <row r="74" spans="1:10" ht="34.5" hidden="1">
      <c r="A74" s="6" t="s">
        <v>203</v>
      </c>
      <c r="B74" s="2">
        <v>6433</v>
      </c>
      <c r="C74" s="2"/>
      <c r="D74" s="2">
        <f>B74+C74</f>
        <v>6433</v>
      </c>
      <c r="E74" s="3"/>
      <c r="F74" s="3"/>
      <c r="G74" s="19"/>
      <c r="H74" s="3"/>
      <c r="I74" s="3"/>
      <c r="J74" s="18"/>
    </row>
    <row r="75" spans="1:10" ht="24" customHeight="1" hidden="1">
      <c r="A75" s="6" t="s">
        <v>161</v>
      </c>
      <c r="B75" s="2">
        <v>0</v>
      </c>
      <c r="C75" s="2"/>
      <c r="D75" s="2">
        <f t="shared" si="1"/>
        <v>0</v>
      </c>
      <c r="E75" s="3"/>
      <c r="F75" s="3"/>
      <c r="G75" s="19"/>
      <c r="H75" s="3"/>
      <c r="I75" s="3"/>
      <c r="J75" s="18"/>
    </row>
    <row r="76" spans="1:10" ht="51.75" hidden="1">
      <c r="A76" s="6" t="s">
        <v>49</v>
      </c>
      <c r="B76" s="2">
        <v>0</v>
      </c>
      <c r="C76" s="2"/>
      <c r="D76" s="2">
        <f t="shared" si="1"/>
        <v>0</v>
      </c>
      <c r="E76" s="3"/>
      <c r="F76" s="3"/>
      <c r="G76" s="19"/>
      <c r="H76" s="3"/>
      <c r="I76" s="3"/>
      <c r="J76" s="18">
        <f aca="true" t="shared" si="2" ref="J76:J83">H76+I76</f>
        <v>0</v>
      </c>
    </row>
    <row r="77" spans="1:10" ht="34.5" hidden="1">
      <c r="A77" s="6" t="s">
        <v>50</v>
      </c>
      <c r="B77" s="2">
        <v>0</v>
      </c>
      <c r="C77" s="2"/>
      <c r="D77" s="2">
        <f t="shared" si="1"/>
        <v>0</v>
      </c>
      <c r="E77" s="2"/>
      <c r="F77" s="2"/>
      <c r="G77" s="19"/>
      <c r="H77" s="2">
        <v>0</v>
      </c>
      <c r="I77" s="2"/>
      <c r="J77" s="18">
        <f t="shared" si="2"/>
        <v>0</v>
      </c>
    </row>
    <row r="78" spans="1:10" ht="34.5" hidden="1">
      <c r="A78" s="6" t="s">
        <v>51</v>
      </c>
      <c r="B78" s="2">
        <v>0</v>
      </c>
      <c r="C78" s="2"/>
      <c r="D78" s="2">
        <f t="shared" si="1"/>
        <v>0</v>
      </c>
      <c r="E78" s="2"/>
      <c r="F78" s="2"/>
      <c r="G78" s="19"/>
      <c r="H78" s="2">
        <v>0</v>
      </c>
      <c r="I78" s="2"/>
      <c r="J78" s="18">
        <f t="shared" si="2"/>
        <v>0</v>
      </c>
    </row>
    <row r="79" spans="1:10" ht="86.25" hidden="1">
      <c r="A79" s="6" t="s">
        <v>67</v>
      </c>
      <c r="B79" s="2">
        <v>36</v>
      </c>
      <c r="C79" s="2"/>
      <c r="D79" s="2">
        <f t="shared" si="1"/>
        <v>36</v>
      </c>
      <c r="E79" s="2"/>
      <c r="F79" s="2"/>
      <c r="G79" s="19"/>
      <c r="H79" s="2"/>
      <c r="I79" s="2"/>
      <c r="J79" s="18">
        <f t="shared" si="2"/>
        <v>0</v>
      </c>
    </row>
    <row r="80" spans="1:10" ht="86.25" hidden="1">
      <c r="A80" s="6" t="s">
        <v>68</v>
      </c>
      <c r="B80" s="2">
        <v>827</v>
      </c>
      <c r="C80" s="2"/>
      <c r="D80" s="2">
        <f t="shared" si="1"/>
        <v>827</v>
      </c>
      <c r="E80" s="2"/>
      <c r="F80" s="2"/>
      <c r="G80" s="19"/>
      <c r="H80" s="2"/>
      <c r="I80" s="2"/>
      <c r="J80" s="18">
        <f t="shared" si="2"/>
        <v>0</v>
      </c>
    </row>
    <row r="81" spans="1:10" ht="86.25" hidden="1">
      <c r="A81" s="6" t="s">
        <v>93</v>
      </c>
      <c r="B81" s="2">
        <v>3165</v>
      </c>
      <c r="C81" s="2"/>
      <c r="D81" s="2">
        <f>B81+C81</f>
        <v>3165</v>
      </c>
      <c r="E81" s="2"/>
      <c r="F81" s="2"/>
      <c r="G81" s="19"/>
      <c r="H81" s="2"/>
      <c r="I81" s="2"/>
      <c r="J81" s="18">
        <f t="shared" si="2"/>
        <v>0</v>
      </c>
    </row>
    <row r="82" spans="1:10" ht="54" customHeight="1" hidden="1">
      <c r="A82" s="87" t="s">
        <v>103</v>
      </c>
      <c r="B82" s="2">
        <v>374474</v>
      </c>
      <c r="C82" s="2"/>
      <c r="D82" s="2">
        <f>B82+C82</f>
        <v>374474</v>
      </c>
      <c r="E82" s="36"/>
      <c r="F82" s="36"/>
      <c r="G82" s="19"/>
      <c r="H82" s="36">
        <v>326368.8</v>
      </c>
      <c r="I82" s="37"/>
      <c r="J82" s="18">
        <f t="shared" si="2"/>
        <v>326368.8</v>
      </c>
    </row>
    <row r="83" spans="1:10" ht="45" customHeight="1" hidden="1">
      <c r="A83" s="94"/>
      <c r="B83" s="2">
        <v>0</v>
      </c>
      <c r="C83" s="2"/>
      <c r="D83" s="2">
        <f>B83+C83</f>
        <v>0</v>
      </c>
      <c r="E83" s="2"/>
      <c r="F83" s="36"/>
      <c r="G83" s="19"/>
      <c r="H83" s="36">
        <v>0</v>
      </c>
      <c r="I83" s="36"/>
      <c r="J83" s="18">
        <f t="shared" si="2"/>
        <v>0</v>
      </c>
    </row>
    <row r="84" spans="1:10" ht="13.5" customHeight="1" hidden="1">
      <c r="A84" s="6"/>
      <c r="B84" s="2"/>
      <c r="C84" s="2"/>
      <c r="D84" s="2"/>
      <c r="E84" s="3"/>
      <c r="F84" s="3"/>
      <c r="G84" s="4"/>
      <c r="H84" s="3"/>
      <c r="I84" s="3"/>
      <c r="J84" s="3"/>
    </row>
    <row r="85" spans="1:10" ht="40.5" customHeight="1" hidden="1">
      <c r="A85" s="1" t="s">
        <v>12</v>
      </c>
      <c r="B85" s="2"/>
      <c r="C85" s="2"/>
      <c r="D85" s="2"/>
      <c r="E85" s="3"/>
      <c r="F85" s="3"/>
      <c r="G85" s="4"/>
      <c r="H85" s="3"/>
      <c r="I85" s="3"/>
      <c r="J85" s="3"/>
    </row>
    <row r="86" spans="1:10" ht="34.5" customHeight="1" hidden="1">
      <c r="A86" s="6" t="s">
        <v>97</v>
      </c>
      <c r="B86" s="2">
        <v>2800</v>
      </c>
      <c r="C86" s="2"/>
      <c r="D86" s="2">
        <f>B86+C86</f>
        <v>2800</v>
      </c>
      <c r="E86" s="3"/>
      <c r="F86" s="3"/>
      <c r="G86" s="4"/>
      <c r="H86" s="3"/>
      <c r="I86" s="3"/>
      <c r="J86" s="3"/>
    </row>
    <row r="87" spans="1:10" ht="68.25" customHeight="1" hidden="1">
      <c r="A87" s="6" t="s">
        <v>71</v>
      </c>
      <c r="B87" s="2">
        <v>4051</v>
      </c>
      <c r="C87" s="2"/>
      <c r="D87" s="2">
        <f t="shared" si="1"/>
        <v>4051</v>
      </c>
      <c r="E87" s="3"/>
      <c r="F87" s="3"/>
      <c r="G87" s="4"/>
      <c r="H87" s="3"/>
      <c r="I87" s="3"/>
      <c r="J87" s="3"/>
    </row>
    <row r="88" spans="1:10" ht="33" customHeight="1" hidden="1">
      <c r="A88" s="6" t="s">
        <v>34</v>
      </c>
      <c r="B88" s="2">
        <v>0</v>
      </c>
      <c r="C88" s="2"/>
      <c r="D88" s="2">
        <f t="shared" si="1"/>
        <v>0</v>
      </c>
      <c r="E88" s="3"/>
      <c r="F88" s="3"/>
      <c r="G88" s="4"/>
      <c r="H88" s="3"/>
      <c r="I88" s="3"/>
      <c r="J88" s="3"/>
    </row>
    <row r="89" spans="1:10" ht="66.75" customHeight="1" hidden="1">
      <c r="A89" s="6" t="s">
        <v>70</v>
      </c>
      <c r="B89" s="2">
        <v>0</v>
      </c>
      <c r="C89" s="2"/>
      <c r="D89" s="2">
        <f t="shared" si="1"/>
        <v>0</v>
      </c>
      <c r="E89" s="3"/>
      <c r="F89" s="3"/>
      <c r="G89" s="4"/>
      <c r="H89" s="3"/>
      <c r="I89" s="3"/>
      <c r="J89" s="3"/>
    </row>
    <row r="90" spans="1:10" ht="36.75" customHeight="1" hidden="1">
      <c r="A90" s="6" t="s">
        <v>83</v>
      </c>
      <c r="B90" s="2">
        <v>0</v>
      </c>
      <c r="C90" s="2"/>
      <c r="D90" s="2">
        <f t="shared" si="1"/>
        <v>0</v>
      </c>
      <c r="E90" s="3"/>
      <c r="F90" s="3"/>
      <c r="G90" s="4"/>
      <c r="H90" s="3"/>
      <c r="I90" s="3"/>
      <c r="J90" s="3"/>
    </row>
    <row r="91" spans="1:10" ht="75" customHeight="1" hidden="1">
      <c r="A91" s="6" t="s">
        <v>98</v>
      </c>
      <c r="B91" s="2">
        <f>54.9+243.6</f>
        <v>298.5</v>
      </c>
      <c r="C91" s="2"/>
      <c r="D91" s="2">
        <f t="shared" si="1"/>
        <v>298.5</v>
      </c>
      <c r="E91" s="3"/>
      <c r="F91" s="3"/>
      <c r="G91" s="4"/>
      <c r="H91" s="3"/>
      <c r="I91" s="3"/>
      <c r="J91" s="3"/>
    </row>
    <row r="92" spans="1:10" ht="34.5" customHeight="1" hidden="1">
      <c r="A92" s="6" t="s">
        <v>166</v>
      </c>
      <c r="B92" s="2">
        <v>0</v>
      </c>
      <c r="C92" s="2"/>
      <c r="D92" s="2">
        <f t="shared" si="1"/>
        <v>0</v>
      </c>
      <c r="E92" s="3"/>
      <c r="F92" s="3"/>
      <c r="G92" s="4"/>
      <c r="H92" s="3"/>
      <c r="I92" s="3"/>
      <c r="J92" s="3"/>
    </row>
    <row r="93" spans="1:10" ht="15" customHeight="1" hidden="1">
      <c r="A93" s="87" t="s">
        <v>101</v>
      </c>
      <c r="B93" s="2">
        <v>0</v>
      </c>
      <c r="C93" s="2"/>
      <c r="D93" s="2">
        <f t="shared" si="1"/>
        <v>0</v>
      </c>
      <c r="E93" s="3"/>
      <c r="F93" s="3"/>
      <c r="G93" s="4"/>
      <c r="H93" s="3">
        <v>0</v>
      </c>
      <c r="I93" s="3"/>
      <c r="J93" s="3">
        <f>H93+I93</f>
        <v>0</v>
      </c>
    </row>
    <row r="94" spans="1:10" ht="16.5" customHeight="1" hidden="1">
      <c r="A94" s="88"/>
      <c r="B94" s="2">
        <v>17899.45</v>
      </c>
      <c r="C94" s="2"/>
      <c r="D94" s="2">
        <f t="shared" si="1"/>
        <v>17899.45</v>
      </c>
      <c r="E94" s="3"/>
      <c r="F94" s="3"/>
      <c r="G94" s="4"/>
      <c r="H94" s="3">
        <v>9159.9</v>
      </c>
      <c r="I94" s="3"/>
      <c r="J94" s="3">
        <f>H94+I94</f>
        <v>9159.9</v>
      </c>
    </row>
    <row r="95" spans="1:10" ht="123" customHeight="1" hidden="1">
      <c r="A95" s="6" t="s">
        <v>169</v>
      </c>
      <c r="B95" s="2">
        <v>0</v>
      </c>
      <c r="C95" s="2"/>
      <c r="D95" s="2">
        <f t="shared" si="1"/>
        <v>0</v>
      </c>
      <c r="E95" s="3"/>
      <c r="F95" s="3"/>
      <c r="G95" s="4"/>
      <c r="H95" s="3"/>
      <c r="I95" s="3"/>
      <c r="J95" s="3"/>
    </row>
    <row r="96" spans="1:10" ht="15" customHeight="1" hidden="1">
      <c r="A96" s="87" t="s">
        <v>101</v>
      </c>
      <c r="B96" s="2">
        <v>0</v>
      </c>
      <c r="C96" s="2"/>
      <c r="D96" s="2">
        <f t="shared" si="1"/>
        <v>0</v>
      </c>
      <c r="E96" s="3"/>
      <c r="F96" s="3"/>
      <c r="G96" s="4"/>
      <c r="H96" s="3">
        <v>0</v>
      </c>
      <c r="I96" s="3"/>
      <c r="J96" s="3">
        <f>H96+I96</f>
        <v>0</v>
      </c>
    </row>
    <row r="97" spans="1:10" ht="16.5" customHeight="1" hidden="1">
      <c r="A97" s="88"/>
      <c r="B97" s="2">
        <v>17899.45</v>
      </c>
      <c r="C97" s="2"/>
      <c r="D97" s="2">
        <f t="shared" si="1"/>
        <v>17899.45</v>
      </c>
      <c r="E97" s="3"/>
      <c r="F97" s="3"/>
      <c r="G97" s="4"/>
      <c r="H97" s="3">
        <v>9159.9</v>
      </c>
      <c r="I97" s="3"/>
      <c r="J97" s="3">
        <f>H97+I97</f>
        <v>9159.9</v>
      </c>
    </row>
    <row r="98" spans="1:10" ht="120.75" customHeight="1" hidden="1">
      <c r="A98" s="6" t="s">
        <v>167</v>
      </c>
      <c r="B98" s="2">
        <v>0</v>
      </c>
      <c r="C98" s="2"/>
      <c r="D98" s="2">
        <f>B98+C98</f>
        <v>0</v>
      </c>
      <c r="E98" s="3"/>
      <c r="F98" s="3"/>
      <c r="G98" s="4"/>
      <c r="H98" s="3"/>
      <c r="I98" s="3"/>
      <c r="J98" s="3"/>
    </row>
    <row r="99" spans="1:10" ht="18.75" customHeight="1" hidden="1">
      <c r="A99" s="1" t="s">
        <v>13</v>
      </c>
      <c r="B99" s="2"/>
      <c r="C99" s="2"/>
      <c r="D99" s="2"/>
      <c r="E99" s="3"/>
      <c r="F99" s="3"/>
      <c r="G99" s="4"/>
      <c r="H99" s="3"/>
      <c r="I99" s="3"/>
      <c r="J99" s="3"/>
    </row>
    <row r="100" spans="1:10" ht="86.25" hidden="1">
      <c r="A100" s="6" t="s">
        <v>205</v>
      </c>
      <c r="B100" s="2">
        <v>98000</v>
      </c>
      <c r="C100" s="2"/>
      <c r="D100" s="2">
        <f>B100+C100</f>
        <v>98000</v>
      </c>
      <c r="E100" s="3"/>
      <c r="F100" s="3"/>
      <c r="G100" s="4"/>
      <c r="H100" s="18">
        <v>0</v>
      </c>
      <c r="I100" s="18"/>
      <c r="J100" s="18">
        <f>H100+I100</f>
        <v>0</v>
      </c>
    </row>
    <row r="101" spans="1:10" ht="17.25" customHeight="1" hidden="1">
      <c r="A101" s="6" t="s">
        <v>196</v>
      </c>
      <c r="B101" s="2">
        <v>24293.2</v>
      </c>
      <c r="C101" s="2"/>
      <c r="D101" s="2">
        <f aca="true" t="shared" si="3" ref="D101:D165">B101+C101</f>
        <v>24293.2</v>
      </c>
      <c r="E101" s="3"/>
      <c r="F101" s="3"/>
      <c r="G101" s="4"/>
      <c r="H101" s="3"/>
      <c r="I101" s="3"/>
      <c r="J101" s="3"/>
    </row>
    <row r="102" spans="1:10" ht="34.5" customHeight="1" hidden="1">
      <c r="A102" s="6" t="s">
        <v>182</v>
      </c>
      <c r="B102" s="2">
        <v>6661.2</v>
      </c>
      <c r="C102" s="2"/>
      <c r="D102" s="2">
        <f t="shared" si="3"/>
        <v>6661.2</v>
      </c>
      <c r="E102" s="3"/>
      <c r="F102" s="3"/>
      <c r="G102" s="4"/>
      <c r="H102" s="3"/>
      <c r="I102" s="3"/>
      <c r="J102" s="3"/>
    </row>
    <row r="103" spans="1:10" ht="34.5" customHeight="1" hidden="1">
      <c r="A103" s="6" t="s">
        <v>198</v>
      </c>
      <c r="B103" s="2">
        <v>1000</v>
      </c>
      <c r="C103" s="2"/>
      <c r="D103" s="2">
        <f t="shared" si="3"/>
        <v>1000</v>
      </c>
      <c r="E103" s="3"/>
      <c r="F103" s="3"/>
      <c r="G103" s="4"/>
      <c r="H103" s="3"/>
      <c r="I103" s="3"/>
      <c r="J103" s="3"/>
    </row>
    <row r="104" spans="1:10" ht="34.5" customHeight="1" hidden="1">
      <c r="A104" s="6" t="s">
        <v>197</v>
      </c>
      <c r="B104" s="2">
        <v>1497.4</v>
      </c>
      <c r="C104" s="2"/>
      <c r="D104" s="2">
        <f t="shared" si="3"/>
        <v>1497.4</v>
      </c>
      <c r="E104" s="3"/>
      <c r="F104" s="3"/>
      <c r="G104" s="4"/>
      <c r="H104" s="3"/>
      <c r="I104" s="3"/>
      <c r="J104" s="3"/>
    </row>
    <row r="105" spans="1:10" ht="86.25" customHeight="1" hidden="1">
      <c r="A105" s="6" t="s">
        <v>184</v>
      </c>
      <c r="B105" s="2">
        <v>0</v>
      </c>
      <c r="C105" s="2"/>
      <c r="D105" s="2">
        <f t="shared" si="3"/>
        <v>0</v>
      </c>
      <c r="E105" s="3"/>
      <c r="F105" s="3"/>
      <c r="G105" s="4"/>
      <c r="H105" s="3"/>
      <c r="I105" s="3"/>
      <c r="J105" s="3"/>
    </row>
    <row r="106" spans="1:10" ht="86.25" customHeight="1" hidden="1">
      <c r="A106" s="6" t="s">
        <v>185</v>
      </c>
      <c r="B106" s="2">
        <v>0</v>
      </c>
      <c r="C106" s="2"/>
      <c r="D106" s="2">
        <f>B106+C106</f>
        <v>0</v>
      </c>
      <c r="E106" s="3"/>
      <c r="F106" s="36"/>
      <c r="G106" s="4"/>
      <c r="H106" s="3"/>
      <c r="I106" s="3"/>
      <c r="J106" s="3"/>
    </row>
    <row r="107" spans="1:10" ht="86.25" customHeight="1" hidden="1">
      <c r="A107" s="6" t="s">
        <v>174</v>
      </c>
      <c r="B107" s="2">
        <v>0</v>
      </c>
      <c r="C107" s="2"/>
      <c r="D107" s="2">
        <f t="shared" si="3"/>
        <v>0</v>
      </c>
      <c r="E107" s="3"/>
      <c r="F107" s="3"/>
      <c r="G107" s="4"/>
      <c r="H107" s="3"/>
      <c r="I107" s="3"/>
      <c r="J107" s="3"/>
    </row>
    <row r="108" spans="1:10" ht="33.75" customHeight="1" hidden="1">
      <c r="A108" s="87" t="s">
        <v>175</v>
      </c>
      <c r="B108" s="2">
        <v>22.7</v>
      </c>
      <c r="C108" s="2"/>
      <c r="D108" s="2">
        <f t="shared" si="3"/>
        <v>22.7</v>
      </c>
      <c r="E108" s="3"/>
      <c r="F108" s="3"/>
      <c r="G108" s="4"/>
      <c r="H108" s="3"/>
      <c r="I108" s="3"/>
      <c r="J108" s="3"/>
    </row>
    <row r="109" spans="1:10" ht="27.75" customHeight="1" hidden="1">
      <c r="A109" s="92"/>
      <c r="B109" s="2">
        <v>0</v>
      </c>
      <c r="C109" s="2"/>
      <c r="D109" s="2">
        <f t="shared" si="3"/>
        <v>0</v>
      </c>
      <c r="E109" s="3"/>
      <c r="F109" s="3"/>
      <c r="G109" s="4"/>
      <c r="H109" s="3"/>
      <c r="I109" s="3"/>
      <c r="J109" s="3"/>
    </row>
    <row r="110" spans="1:10" ht="51.75" customHeight="1" hidden="1">
      <c r="A110" s="6" t="s">
        <v>94</v>
      </c>
      <c r="B110" s="2">
        <v>17298.1</v>
      </c>
      <c r="C110" s="2"/>
      <c r="D110" s="2">
        <f t="shared" si="3"/>
        <v>17298.1</v>
      </c>
      <c r="E110" s="3"/>
      <c r="F110" s="3"/>
      <c r="G110" s="4"/>
      <c r="H110" s="3"/>
      <c r="I110" s="3"/>
      <c r="J110" s="3"/>
    </row>
    <row r="111" spans="1:10" ht="86.25" customHeight="1" hidden="1">
      <c r="A111" s="6" t="s">
        <v>25</v>
      </c>
      <c r="B111" s="2">
        <v>0</v>
      </c>
      <c r="C111" s="2"/>
      <c r="D111" s="2">
        <f t="shared" si="3"/>
        <v>0</v>
      </c>
      <c r="E111" s="3"/>
      <c r="F111" s="3"/>
      <c r="G111" s="4"/>
      <c r="H111" s="3"/>
      <c r="I111" s="3"/>
      <c r="J111" s="3"/>
    </row>
    <row r="112" spans="1:10" ht="60" customHeight="1" hidden="1">
      <c r="A112" s="87" t="s">
        <v>100</v>
      </c>
      <c r="B112" s="2">
        <v>0</v>
      </c>
      <c r="C112" s="2"/>
      <c r="D112" s="2">
        <f>B112+C112</f>
        <v>0</v>
      </c>
      <c r="E112" s="18"/>
      <c r="F112" s="18"/>
      <c r="G112" s="19"/>
      <c r="H112" s="18">
        <v>0</v>
      </c>
      <c r="I112" s="18"/>
      <c r="J112" s="18">
        <f>H112+I112</f>
        <v>0</v>
      </c>
    </row>
    <row r="113" spans="1:10" ht="54.75" customHeight="1" hidden="1">
      <c r="A113" s="88"/>
      <c r="B113" s="2">
        <v>302616.663</v>
      </c>
      <c r="C113" s="2"/>
      <c r="D113" s="2">
        <f>B113+C113</f>
        <v>302616.663</v>
      </c>
      <c r="E113" s="18"/>
      <c r="F113" s="3"/>
      <c r="G113" s="19"/>
      <c r="H113" s="18">
        <v>14764</v>
      </c>
      <c r="I113" s="18"/>
      <c r="J113" s="18">
        <f>H113+I113</f>
        <v>14764</v>
      </c>
    </row>
    <row r="114" spans="1:10" ht="17.25" customHeight="1" hidden="1">
      <c r="A114" s="6" t="s">
        <v>121</v>
      </c>
      <c r="B114" s="2">
        <v>3442</v>
      </c>
      <c r="C114" s="2"/>
      <c r="D114" s="2">
        <f t="shared" si="3"/>
        <v>3442</v>
      </c>
      <c r="E114" s="3"/>
      <c r="F114" s="3"/>
      <c r="G114" s="4"/>
      <c r="H114" s="18"/>
      <c r="I114" s="18"/>
      <c r="J114" s="18"/>
    </row>
    <row r="115" spans="1:10" ht="17.25" customHeight="1" hidden="1">
      <c r="A115" s="6" t="s">
        <v>122</v>
      </c>
      <c r="B115" s="2">
        <v>35800.1</v>
      </c>
      <c r="C115" s="2"/>
      <c r="D115" s="2">
        <f t="shared" si="3"/>
        <v>35800.1</v>
      </c>
      <c r="E115" s="3"/>
      <c r="F115" s="3"/>
      <c r="G115" s="4"/>
      <c r="H115" s="3"/>
      <c r="I115" s="3"/>
      <c r="J115" s="3"/>
    </row>
    <row r="116" spans="1:10" ht="69" customHeight="1" hidden="1">
      <c r="A116" s="6" t="s">
        <v>141</v>
      </c>
      <c r="B116" s="2">
        <v>2980</v>
      </c>
      <c r="C116" s="2"/>
      <c r="D116" s="2">
        <f t="shared" si="3"/>
        <v>2980</v>
      </c>
      <c r="E116" s="18"/>
      <c r="F116" s="18"/>
      <c r="G116" s="19"/>
      <c r="H116" s="18"/>
      <c r="I116" s="18"/>
      <c r="J116" s="18"/>
    </row>
    <row r="117" spans="1:10" ht="48.75" customHeight="1" hidden="1">
      <c r="A117" s="6" t="s">
        <v>123</v>
      </c>
      <c r="B117" s="2">
        <v>6057</v>
      </c>
      <c r="C117" s="2"/>
      <c r="D117" s="2">
        <f t="shared" si="3"/>
        <v>6057</v>
      </c>
      <c r="E117" s="3"/>
      <c r="F117" s="3"/>
      <c r="G117" s="4"/>
      <c r="H117" s="3"/>
      <c r="I117" s="3"/>
      <c r="J117" s="3"/>
    </row>
    <row r="118" spans="1:10" ht="69" customHeight="1" hidden="1">
      <c r="A118" s="6" t="s">
        <v>124</v>
      </c>
      <c r="B118" s="2">
        <v>350</v>
      </c>
      <c r="C118" s="2"/>
      <c r="D118" s="2">
        <f t="shared" si="3"/>
        <v>350</v>
      </c>
      <c r="E118" s="3"/>
      <c r="F118" s="3"/>
      <c r="G118" s="4"/>
      <c r="H118" s="3"/>
      <c r="I118" s="3"/>
      <c r="J118" s="3"/>
    </row>
    <row r="119" spans="1:10" ht="155.25" customHeight="1" hidden="1">
      <c r="A119" s="6" t="s">
        <v>127</v>
      </c>
      <c r="B119" s="2">
        <v>0</v>
      </c>
      <c r="C119" s="2"/>
      <c r="D119" s="2">
        <f t="shared" si="3"/>
        <v>0</v>
      </c>
      <c r="E119" s="3"/>
      <c r="F119" s="3"/>
      <c r="G119" s="4"/>
      <c r="H119" s="3"/>
      <c r="I119" s="3"/>
      <c r="J119" s="3"/>
    </row>
    <row r="120" spans="1:10" ht="17.25" customHeight="1" hidden="1">
      <c r="A120" s="6" t="s">
        <v>128</v>
      </c>
      <c r="B120" s="2">
        <v>7399.4</v>
      </c>
      <c r="C120" s="2"/>
      <c r="D120" s="2">
        <f t="shared" si="3"/>
        <v>7399.4</v>
      </c>
      <c r="E120" s="3"/>
      <c r="F120" s="3"/>
      <c r="G120" s="4"/>
      <c r="H120" s="3"/>
      <c r="I120" s="3"/>
      <c r="J120" s="3"/>
    </row>
    <row r="121" spans="1:10" ht="34.5" customHeight="1" hidden="1">
      <c r="A121" s="6" t="s">
        <v>129</v>
      </c>
      <c r="B121" s="2">
        <v>0</v>
      </c>
      <c r="C121" s="2"/>
      <c r="D121" s="2">
        <f t="shared" si="3"/>
        <v>0</v>
      </c>
      <c r="E121" s="3"/>
      <c r="F121" s="3"/>
      <c r="G121" s="4"/>
      <c r="H121" s="3"/>
      <c r="I121" s="3"/>
      <c r="J121" s="3"/>
    </row>
    <row r="122" spans="1:10" ht="34.5" customHeight="1" hidden="1">
      <c r="A122" s="6" t="s">
        <v>142</v>
      </c>
      <c r="B122" s="2">
        <v>10377.1</v>
      </c>
      <c r="C122" s="2"/>
      <c r="D122" s="2">
        <f t="shared" si="3"/>
        <v>10377.1</v>
      </c>
      <c r="E122" s="18"/>
      <c r="F122" s="18"/>
      <c r="G122" s="19"/>
      <c r="H122" s="3"/>
      <c r="I122" s="3"/>
      <c r="J122" s="3"/>
    </row>
    <row r="123" spans="1:10" ht="34.5" customHeight="1" hidden="1">
      <c r="A123" s="6" t="s">
        <v>143</v>
      </c>
      <c r="B123" s="2">
        <f>5574.9-100</f>
        <v>5474.9</v>
      </c>
      <c r="C123" s="2"/>
      <c r="D123" s="2">
        <f t="shared" si="3"/>
        <v>5474.9</v>
      </c>
      <c r="E123" s="18"/>
      <c r="F123" s="18"/>
      <c r="G123" s="19"/>
      <c r="H123" s="3"/>
      <c r="I123" s="3"/>
      <c r="J123" s="3"/>
    </row>
    <row r="124" spans="1:10" ht="34.5" customHeight="1" hidden="1">
      <c r="A124" s="6" t="s">
        <v>144</v>
      </c>
      <c r="B124" s="2">
        <v>6961</v>
      </c>
      <c r="C124" s="2"/>
      <c r="D124" s="2">
        <f t="shared" si="3"/>
        <v>6961</v>
      </c>
      <c r="E124" s="3"/>
      <c r="F124" s="3"/>
      <c r="G124" s="4"/>
      <c r="H124" s="3"/>
      <c r="I124" s="3"/>
      <c r="J124" s="3"/>
    </row>
    <row r="125" spans="1:10" ht="34.5" customHeight="1" hidden="1">
      <c r="A125" s="6" t="s">
        <v>145</v>
      </c>
      <c r="B125" s="2">
        <v>7039</v>
      </c>
      <c r="C125" s="2"/>
      <c r="D125" s="2">
        <f t="shared" si="3"/>
        <v>7039</v>
      </c>
      <c r="E125" s="3"/>
      <c r="F125" s="3"/>
      <c r="G125" s="4"/>
      <c r="H125" s="3"/>
      <c r="I125" s="3"/>
      <c r="J125" s="3"/>
    </row>
    <row r="126" spans="1:10" ht="69" customHeight="1" hidden="1">
      <c r="A126" s="6" t="s">
        <v>146</v>
      </c>
      <c r="B126" s="2">
        <v>443.3</v>
      </c>
      <c r="C126" s="2"/>
      <c r="D126" s="2">
        <f t="shared" si="3"/>
        <v>443.3</v>
      </c>
      <c r="E126" s="3"/>
      <c r="F126" s="3"/>
      <c r="G126" s="4"/>
      <c r="H126" s="3"/>
      <c r="I126" s="3"/>
      <c r="J126" s="3"/>
    </row>
    <row r="127" spans="1:10" ht="18.75" customHeight="1" hidden="1">
      <c r="A127" s="6" t="s">
        <v>147</v>
      </c>
      <c r="B127" s="2">
        <f>90.7+3659.3</f>
        <v>3750</v>
      </c>
      <c r="C127" s="2"/>
      <c r="D127" s="2">
        <f t="shared" si="3"/>
        <v>3750</v>
      </c>
      <c r="E127" s="3"/>
      <c r="F127" s="3"/>
      <c r="G127" s="4"/>
      <c r="H127" s="3"/>
      <c r="I127" s="3"/>
      <c r="J127" s="3"/>
    </row>
    <row r="128" spans="1:10" ht="86.25" customHeight="1" hidden="1">
      <c r="A128" s="6" t="s">
        <v>148</v>
      </c>
      <c r="B128" s="2">
        <v>0</v>
      </c>
      <c r="C128" s="2"/>
      <c r="D128" s="2">
        <f t="shared" si="3"/>
        <v>0</v>
      </c>
      <c r="E128" s="18"/>
      <c r="F128" s="18"/>
      <c r="G128" s="19"/>
      <c r="H128" s="3"/>
      <c r="I128" s="3"/>
      <c r="J128" s="3"/>
    </row>
    <row r="129" spans="1:10" ht="43.5" customHeight="1" hidden="1">
      <c r="A129" s="6" t="s">
        <v>149</v>
      </c>
      <c r="B129" s="2">
        <f>D123</f>
        <v>5474.9</v>
      </c>
      <c r="C129" s="2"/>
      <c r="D129" s="2">
        <f t="shared" si="3"/>
        <v>5474.9</v>
      </c>
      <c r="E129" s="3"/>
      <c r="F129" s="18"/>
      <c r="G129" s="4"/>
      <c r="H129" s="3"/>
      <c r="I129" s="3"/>
      <c r="J129" s="3"/>
    </row>
    <row r="130" spans="1:10" ht="34.5" customHeight="1" hidden="1">
      <c r="A130" s="6" t="s">
        <v>150</v>
      </c>
      <c r="B130" s="2">
        <v>1785</v>
      </c>
      <c r="C130" s="2"/>
      <c r="D130" s="2">
        <f t="shared" si="3"/>
        <v>1785</v>
      </c>
      <c r="E130" s="3"/>
      <c r="F130" s="18"/>
      <c r="G130" s="4"/>
      <c r="H130" s="3"/>
      <c r="I130" s="3"/>
      <c r="J130" s="3"/>
    </row>
    <row r="131" spans="1:10" ht="17.25" customHeight="1" hidden="1">
      <c r="A131" s="6" t="s">
        <v>60</v>
      </c>
      <c r="B131" s="2">
        <v>0</v>
      </c>
      <c r="C131" s="2"/>
      <c r="D131" s="2">
        <f t="shared" si="3"/>
        <v>0</v>
      </c>
      <c r="E131" s="3"/>
      <c r="F131" s="18"/>
      <c r="G131" s="4"/>
      <c r="H131" s="3"/>
      <c r="I131" s="3"/>
      <c r="J131" s="3"/>
    </row>
    <row r="132" spans="1:10" ht="34.5" customHeight="1" hidden="1">
      <c r="A132" s="6" t="s">
        <v>92</v>
      </c>
      <c r="B132" s="2"/>
      <c r="C132" s="2"/>
      <c r="D132" s="2">
        <f t="shared" si="3"/>
        <v>0</v>
      </c>
      <c r="E132" s="18"/>
      <c r="F132" s="18"/>
      <c r="G132" s="19"/>
      <c r="H132" s="3"/>
      <c r="I132" s="3"/>
      <c r="J132" s="3"/>
    </row>
    <row r="133" spans="1:10" ht="103.5" customHeight="1" hidden="1">
      <c r="A133" s="6" t="s">
        <v>95</v>
      </c>
      <c r="B133" s="2">
        <v>28212</v>
      </c>
      <c r="C133" s="2"/>
      <c r="D133" s="2">
        <f t="shared" si="3"/>
        <v>28212</v>
      </c>
      <c r="E133" s="18"/>
      <c r="F133" s="18"/>
      <c r="G133" s="19"/>
      <c r="H133" s="3"/>
      <c r="I133" s="3"/>
      <c r="J133" s="3"/>
    </row>
    <row r="134" spans="1:10" ht="103.5" customHeight="1" hidden="1">
      <c r="A134" s="6" t="s">
        <v>96</v>
      </c>
      <c r="B134" s="2">
        <v>4784.8</v>
      </c>
      <c r="C134" s="2"/>
      <c r="D134" s="2">
        <f t="shared" si="3"/>
        <v>4784.8</v>
      </c>
      <c r="E134" s="18"/>
      <c r="F134" s="18"/>
      <c r="G134" s="19"/>
      <c r="H134" s="3"/>
      <c r="I134" s="3"/>
      <c r="J134" s="3"/>
    </row>
    <row r="135" spans="1:10" ht="16.5" customHeight="1" hidden="1">
      <c r="A135" s="6"/>
      <c r="B135" s="2"/>
      <c r="C135" s="2"/>
      <c r="D135" s="2"/>
      <c r="E135" s="18"/>
      <c r="F135" s="18"/>
      <c r="G135" s="19"/>
      <c r="H135" s="3"/>
      <c r="I135" s="3"/>
      <c r="J135" s="3"/>
    </row>
    <row r="136" spans="1:10" ht="18.75" customHeight="1" hidden="1">
      <c r="A136" s="1" t="s">
        <v>17</v>
      </c>
      <c r="B136" s="2"/>
      <c r="C136" s="2"/>
      <c r="D136" s="2"/>
      <c r="E136" s="3"/>
      <c r="F136" s="3"/>
      <c r="G136" s="4"/>
      <c r="H136" s="3"/>
      <c r="I136" s="3"/>
      <c r="J136" s="3"/>
    </row>
    <row r="137" spans="1:10" ht="162" customHeight="1" hidden="1">
      <c r="A137" s="90" t="s">
        <v>99</v>
      </c>
      <c r="B137" s="2">
        <v>0</v>
      </c>
      <c r="C137" s="2"/>
      <c r="D137" s="2">
        <f t="shared" si="3"/>
        <v>0</v>
      </c>
      <c r="E137" s="18"/>
      <c r="F137" s="18"/>
      <c r="G137" s="19"/>
      <c r="H137" s="18">
        <v>0</v>
      </c>
      <c r="I137" s="18"/>
      <c r="J137" s="18">
        <f>H137+I137</f>
        <v>0</v>
      </c>
    </row>
    <row r="138" spans="1:10" ht="178.5" customHeight="1" hidden="1">
      <c r="A138" s="91"/>
      <c r="B138" s="2">
        <v>33.8</v>
      </c>
      <c r="C138" s="2"/>
      <c r="D138" s="2">
        <f t="shared" si="3"/>
        <v>33.8</v>
      </c>
      <c r="E138" s="3"/>
      <c r="F138" s="18"/>
      <c r="G138" s="19"/>
      <c r="H138" s="3"/>
      <c r="I138" s="18"/>
      <c r="J138" s="18">
        <f>H138+I138</f>
        <v>0</v>
      </c>
    </row>
    <row r="139" spans="1:10" ht="17.25" hidden="1">
      <c r="A139" s="68" t="s">
        <v>89</v>
      </c>
      <c r="B139" s="2"/>
      <c r="C139" s="2"/>
      <c r="D139" s="2"/>
      <c r="E139" s="18"/>
      <c r="F139" s="3"/>
      <c r="G139" s="19"/>
      <c r="H139" s="3"/>
      <c r="I139" s="3"/>
      <c r="J139" s="3"/>
    </row>
    <row r="140" spans="1:10" ht="34.5" hidden="1">
      <c r="A140" s="6" t="s">
        <v>125</v>
      </c>
      <c r="B140" s="2">
        <v>159765.9</v>
      </c>
      <c r="C140" s="2"/>
      <c r="D140" s="2">
        <f t="shared" si="3"/>
        <v>159765.9</v>
      </c>
      <c r="E140" s="3"/>
      <c r="F140" s="3"/>
      <c r="G140" s="4"/>
      <c r="H140" s="3"/>
      <c r="I140" s="3"/>
      <c r="J140" s="3"/>
    </row>
    <row r="141" spans="1:10" ht="18.75" customHeight="1" hidden="1">
      <c r="A141" s="6" t="s">
        <v>36</v>
      </c>
      <c r="B141" s="2">
        <v>10912.5</v>
      </c>
      <c r="C141" s="2"/>
      <c r="D141" s="2">
        <f t="shared" si="3"/>
        <v>10912.5</v>
      </c>
      <c r="E141" s="3"/>
      <c r="F141" s="3"/>
      <c r="G141" s="4"/>
      <c r="H141" s="3"/>
      <c r="I141" s="3"/>
      <c r="J141" s="3"/>
    </row>
    <row r="142" spans="1:10" ht="18" customHeight="1">
      <c r="A142" s="6"/>
      <c r="B142" s="2"/>
      <c r="C142" s="2"/>
      <c r="D142" s="2"/>
      <c r="E142" s="3"/>
      <c r="F142" s="3"/>
      <c r="G142" s="4"/>
      <c r="H142" s="3"/>
      <c r="I142" s="3"/>
      <c r="J142" s="3"/>
    </row>
    <row r="143" spans="1:10" ht="19.5" customHeight="1">
      <c r="A143" s="1" t="s">
        <v>15</v>
      </c>
      <c r="B143" s="2"/>
      <c r="C143" s="2"/>
      <c r="D143" s="2"/>
      <c r="E143" s="3"/>
      <c r="F143" s="3"/>
      <c r="G143" s="4"/>
      <c r="H143" s="3"/>
      <c r="I143" s="3"/>
      <c r="J143" s="3"/>
    </row>
    <row r="144" spans="1:10" ht="69">
      <c r="A144" s="69" t="s">
        <v>211</v>
      </c>
      <c r="B144" s="2"/>
      <c r="C144" s="2"/>
      <c r="D144" s="2"/>
      <c r="E144" s="18">
        <v>0</v>
      </c>
      <c r="F144" s="18">
        <v>13569</v>
      </c>
      <c r="G144" s="19">
        <f>E144+F144</f>
        <v>13569</v>
      </c>
      <c r="H144" s="3"/>
      <c r="I144" s="3"/>
      <c r="J144" s="3"/>
    </row>
    <row r="145" spans="1:10" ht="66" customHeight="1" hidden="1">
      <c r="A145" s="87" t="s">
        <v>165</v>
      </c>
      <c r="B145" s="2">
        <v>430</v>
      </c>
      <c r="C145" s="2"/>
      <c r="D145" s="2">
        <f t="shared" si="3"/>
        <v>430</v>
      </c>
      <c r="E145" s="3"/>
      <c r="F145" s="3"/>
      <c r="G145" s="4"/>
      <c r="H145" s="3"/>
      <c r="I145" s="3"/>
      <c r="J145" s="3"/>
    </row>
    <row r="146" spans="1:10" ht="72" customHeight="1" hidden="1">
      <c r="A146" s="89"/>
      <c r="B146" s="2">
        <v>420</v>
      </c>
      <c r="C146" s="2"/>
      <c r="D146" s="2">
        <f t="shared" si="3"/>
        <v>420</v>
      </c>
      <c r="E146" s="3"/>
      <c r="F146" s="3"/>
      <c r="G146" s="4"/>
      <c r="H146" s="3"/>
      <c r="I146" s="18"/>
      <c r="J146" s="18"/>
    </row>
    <row r="147" spans="1:10" ht="86.25" customHeight="1" hidden="1">
      <c r="A147" s="87" t="s">
        <v>173</v>
      </c>
      <c r="B147" s="20">
        <v>500</v>
      </c>
      <c r="C147" s="2"/>
      <c r="D147" s="2">
        <f t="shared" si="3"/>
        <v>500</v>
      </c>
      <c r="E147" s="3"/>
      <c r="F147" s="3"/>
      <c r="G147" s="4"/>
      <c r="H147" s="3"/>
      <c r="I147" s="3"/>
      <c r="J147" s="3"/>
    </row>
    <row r="148" spans="1:10" ht="72" customHeight="1" hidden="1">
      <c r="A148" s="93"/>
      <c r="B148" s="20">
        <v>0</v>
      </c>
      <c r="C148" s="2"/>
      <c r="D148" s="2">
        <f t="shared" si="3"/>
        <v>0</v>
      </c>
      <c r="E148" s="3"/>
      <c r="F148" s="3"/>
      <c r="G148" s="4"/>
      <c r="H148" s="3"/>
      <c r="I148" s="3"/>
      <c r="J148" s="3"/>
    </row>
    <row r="149" spans="1:10" ht="69.75" customHeight="1" hidden="1">
      <c r="A149" s="93"/>
      <c r="B149" s="2">
        <v>40</v>
      </c>
      <c r="C149" s="2"/>
      <c r="D149" s="2">
        <f t="shared" si="3"/>
        <v>40</v>
      </c>
      <c r="E149" s="3"/>
      <c r="F149" s="3"/>
      <c r="G149" s="4"/>
      <c r="H149" s="3"/>
      <c r="I149" s="3"/>
      <c r="J149" s="3"/>
    </row>
    <row r="150" spans="1:10" ht="72.75" customHeight="1" hidden="1">
      <c r="A150" s="93"/>
      <c r="B150" s="2">
        <v>0</v>
      </c>
      <c r="C150" s="2"/>
      <c r="D150" s="2">
        <f t="shared" si="3"/>
        <v>0</v>
      </c>
      <c r="E150" s="3"/>
      <c r="F150" s="3"/>
      <c r="G150" s="4"/>
      <c r="H150" s="3"/>
      <c r="I150" s="3"/>
      <c r="J150" s="3"/>
    </row>
    <row r="151" spans="1:10" ht="58.5" customHeight="1" hidden="1">
      <c r="A151" s="92"/>
      <c r="B151" s="2">
        <v>100</v>
      </c>
      <c r="C151" s="2"/>
      <c r="D151" s="2">
        <f t="shared" si="3"/>
        <v>100</v>
      </c>
      <c r="E151" s="18"/>
      <c r="F151" s="18"/>
      <c r="G151" s="19"/>
      <c r="H151" s="3"/>
      <c r="I151" s="3"/>
      <c r="J151" s="3"/>
    </row>
    <row r="152" spans="1:10" ht="42" customHeight="1" hidden="1">
      <c r="A152" s="6" t="s">
        <v>161</v>
      </c>
      <c r="B152" s="2">
        <v>0</v>
      </c>
      <c r="C152" s="2"/>
      <c r="D152" s="2">
        <f t="shared" si="3"/>
        <v>0</v>
      </c>
      <c r="E152" s="3"/>
      <c r="F152" s="3"/>
      <c r="G152" s="4"/>
      <c r="H152" s="3"/>
      <c r="I152" s="3"/>
      <c r="J152" s="3"/>
    </row>
    <row r="153" spans="1:10" ht="21" customHeight="1" hidden="1">
      <c r="A153" s="1" t="s">
        <v>5</v>
      </c>
      <c r="B153" s="2"/>
      <c r="C153" s="2"/>
      <c r="D153" s="2"/>
      <c r="E153" s="3"/>
      <c r="F153" s="3"/>
      <c r="G153" s="4"/>
      <c r="H153" s="3"/>
      <c r="I153" s="3"/>
      <c r="J153" s="3"/>
    </row>
    <row r="154" spans="1:10" ht="130.5" customHeight="1" hidden="1">
      <c r="A154" s="97" t="s">
        <v>162</v>
      </c>
      <c r="B154" s="36">
        <v>15000</v>
      </c>
      <c r="C154" s="36"/>
      <c r="D154" s="36">
        <f>B154+C154</f>
        <v>15000</v>
      </c>
      <c r="E154" s="38"/>
      <c r="F154" s="39"/>
      <c r="G154" s="4"/>
      <c r="H154" s="3"/>
      <c r="I154" s="38"/>
      <c r="J154" s="18"/>
    </row>
    <row r="155" spans="1:10" ht="123" customHeight="1" hidden="1">
      <c r="A155" s="98"/>
      <c r="B155" s="2">
        <v>0</v>
      </c>
      <c r="C155" s="2"/>
      <c r="D155" s="36">
        <f>B155+C155</f>
        <v>0</v>
      </c>
      <c r="E155" s="3"/>
      <c r="F155" s="39"/>
      <c r="G155" s="4"/>
      <c r="H155" s="3"/>
      <c r="I155" s="38"/>
      <c r="J155" s="18"/>
    </row>
    <row r="156" spans="1:10" ht="51.75" customHeight="1" hidden="1">
      <c r="A156" s="87" t="s">
        <v>173</v>
      </c>
      <c r="B156" s="2">
        <v>500</v>
      </c>
      <c r="C156" s="2"/>
      <c r="D156" s="2">
        <f t="shared" si="3"/>
        <v>500</v>
      </c>
      <c r="E156" s="18"/>
      <c r="F156" s="18"/>
      <c r="G156" s="19"/>
      <c r="H156" s="3"/>
      <c r="I156" s="3"/>
      <c r="J156" s="3"/>
    </row>
    <row r="157" spans="1:10" ht="17.25" hidden="1">
      <c r="A157" s="93"/>
      <c r="B157" s="2">
        <v>166561.6</v>
      </c>
      <c r="C157" s="2"/>
      <c r="D157" s="2">
        <f t="shared" si="3"/>
        <v>166561.6</v>
      </c>
      <c r="E157" s="3"/>
      <c r="F157" s="3"/>
      <c r="G157" s="4"/>
      <c r="H157" s="3"/>
      <c r="I157" s="3"/>
      <c r="J157" s="3"/>
    </row>
    <row r="158" spans="1:10" ht="17.25" hidden="1">
      <c r="A158" s="93"/>
      <c r="B158" s="2">
        <v>39.2</v>
      </c>
      <c r="C158" s="2"/>
      <c r="D158" s="2">
        <f t="shared" si="3"/>
        <v>39.2</v>
      </c>
      <c r="E158" s="3"/>
      <c r="F158" s="3"/>
      <c r="G158" s="4"/>
      <c r="H158" s="3"/>
      <c r="I158" s="3"/>
      <c r="J158" s="3"/>
    </row>
    <row r="159" spans="1:10" ht="17.25" hidden="1">
      <c r="A159" s="93"/>
      <c r="B159" s="2">
        <v>12797</v>
      </c>
      <c r="C159" s="2"/>
      <c r="D159" s="2">
        <f t="shared" si="3"/>
        <v>12797</v>
      </c>
      <c r="E159" s="3"/>
      <c r="F159" s="3"/>
      <c r="G159" s="4"/>
      <c r="H159" s="3"/>
      <c r="I159" s="3"/>
      <c r="J159" s="3"/>
    </row>
    <row r="160" spans="1:10" ht="17.25" hidden="1">
      <c r="A160" s="92"/>
      <c r="B160" s="2">
        <v>0</v>
      </c>
      <c r="C160" s="2"/>
      <c r="D160" s="2">
        <f t="shared" si="3"/>
        <v>0</v>
      </c>
      <c r="E160" s="3"/>
      <c r="F160" s="3"/>
      <c r="G160" s="4"/>
      <c r="H160" s="3"/>
      <c r="I160" s="3"/>
      <c r="J160" s="3"/>
    </row>
    <row r="161" spans="1:10" ht="34.5" hidden="1">
      <c r="A161" s="6" t="s">
        <v>176</v>
      </c>
      <c r="B161" s="2">
        <v>150</v>
      </c>
      <c r="C161" s="2"/>
      <c r="D161" s="2">
        <f t="shared" si="3"/>
        <v>150</v>
      </c>
      <c r="E161" s="3"/>
      <c r="F161" s="3"/>
      <c r="G161" s="4"/>
      <c r="H161" s="3"/>
      <c r="I161" s="3"/>
      <c r="J161" s="3"/>
    </row>
    <row r="162" spans="1:10" ht="69" hidden="1">
      <c r="A162" s="6" t="s">
        <v>177</v>
      </c>
      <c r="B162" s="2">
        <v>140</v>
      </c>
      <c r="C162" s="2"/>
      <c r="D162" s="2">
        <f t="shared" si="3"/>
        <v>140</v>
      </c>
      <c r="E162" s="3"/>
      <c r="F162" s="3"/>
      <c r="G162" s="4"/>
      <c r="H162" s="3"/>
      <c r="I162" s="3"/>
      <c r="J162" s="3"/>
    </row>
    <row r="163" spans="1:10" ht="103.5" hidden="1">
      <c r="A163" s="6" t="s">
        <v>178</v>
      </c>
      <c r="B163" s="2">
        <v>80</v>
      </c>
      <c r="C163" s="2"/>
      <c r="D163" s="2">
        <f t="shared" si="3"/>
        <v>80</v>
      </c>
      <c r="E163" s="3"/>
      <c r="F163" s="3"/>
      <c r="G163" s="4"/>
      <c r="H163" s="3"/>
      <c r="I163" s="3"/>
      <c r="J163" s="3"/>
    </row>
    <row r="164" spans="1:10" ht="17.25" hidden="1">
      <c r="A164" s="6" t="s">
        <v>194</v>
      </c>
      <c r="B164" s="2">
        <v>495435.6</v>
      </c>
      <c r="C164" s="2"/>
      <c r="D164" s="2">
        <f t="shared" si="3"/>
        <v>495435.6</v>
      </c>
      <c r="E164" s="3"/>
      <c r="F164" s="3"/>
      <c r="G164" s="4"/>
      <c r="H164" s="3"/>
      <c r="I164" s="3"/>
      <c r="J164" s="3"/>
    </row>
    <row r="165" spans="1:10" ht="17.25" hidden="1">
      <c r="A165" s="6" t="s">
        <v>195</v>
      </c>
      <c r="B165" s="2">
        <v>82472</v>
      </c>
      <c r="C165" s="2"/>
      <c r="D165" s="2">
        <f t="shared" si="3"/>
        <v>82472</v>
      </c>
      <c r="E165" s="3"/>
      <c r="F165" s="3"/>
      <c r="G165" s="4"/>
      <c r="H165" s="3"/>
      <c r="I165" s="3"/>
      <c r="J165" s="3"/>
    </row>
    <row r="166" spans="1:10" ht="17.25" hidden="1">
      <c r="A166" s="6" t="s">
        <v>186</v>
      </c>
      <c r="B166" s="2">
        <v>161280.8</v>
      </c>
      <c r="C166" s="2"/>
      <c r="D166" s="2">
        <f aca="true" t="shared" si="4" ref="D166:D199">B166+C166</f>
        <v>161280.8</v>
      </c>
      <c r="E166" s="3"/>
      <c r="F166" s="3"/>
      <c r="G166" s="4"/>
      <c r="H166" s="3"/>
      <c r="I166" s="3"/>
      <c r="J166" s="3"/>
    </row>
    <row r="167" spans="1:10" ht="34.5" hidden="1">
      <c r="A167" s="6" t="s">
        <v>187</v>
      </c>
      <c r="B167" s="2">
        <v>7800</v>
      </c>
      <c r="C167" s="2"/>
      <c r="D167" s="2">
        <f t="shared" si="4"/>
        <v>7800</v>
      </c>
      <c r="E167" s="3"/>
      <c r="F167" s="3"/>
      <c r="G167" s="4"/>
      <c r="H167" s="3"/>
      <c r="I167" s="3"/>
      <c r="J167" s="3"/>
    </row>
    <row r="168" spans="1:10" ht="51.75" hidden="1">
      <c r="A168" s="6" t="s">
        <v>188</v>
      </c>
      <c r="B168" s="2">
        <v>11262.8</v>
      </c>
      <c r="C168" s="2"/>
      <c r="D168" s="2">
        <f t="shared" si="4"/>
        <v>11262.8</v>
      </c>
      <c r="E168" s="3"/>
      <c r="F168" s="3"/>
      <c r="G168" s="4"/>
      <c r="H168" s="3"/>
      <c r="I168" s="3"/>
      <c r="J168" s="3"/>
    </row>
    <row r="169" spans="1:10" ht="38.25" customHeight="1" hidden="1">
      <c r="A169" s="6" t="s">
        <v>189</v>
      </c>
      <c r="B169" s="2">
        <v>203526.1</v>
      </c>
      <c r="C169" s="2"/>
      <c r="D169" s="2">
        <f t="shared" si="4"/>
        <v>203526.1</v>
      </c>
      <c r="E169" s="3"/>
      <c r="F169" s="3"/>
      <c r="G169" s="4"/>
      <c r="H169" s="3"/>
      <c r="I169" s="3"/>
      <c r="J169" s="3"/>
    </row>
    <row r="170" spans="1:10" ht="34.5" hidden="1">
      <c r="A170" s="6" t="s">
        <v>190</v>
      </c>
      <c r="B170" s="2">
        <v>655</v>
      </c>
      <c r="C170" s="2"/>
      <c r="D170" s="2">
        <f t="shared" si="4"/>
        <v>655</v>
      </c>
      <c r="E170" s="3"/>
      <c r="F170" s="3"/>
      <c r="G170" s="4"/>
      <c r="H170" s="3"/>
      <c r="I170" s="3"/>
      <c r="J170" s="3"/>
    </row>
    <row r="171" spans="1:10" ht="120.75" customHeight="1" hidden="1">
      <c r="A171" s="87" t="s">
        <v>64</v>
      </c>
      <c r="B171" s="2">
        <v>0</v>
      </c>
      <c r="C171" s="2"/>
      <c r="D171" s="2">
        <f t="shared" si="4"/>
        <v>0</v>
      </c>
      <c r="E171" s="3"/>
      <c r="F171" s="3"/>
      <c r="G171" s="4"/>
      <c r="H171" s="3"/>
      <c r="I171" s="3"/>
      <c r="J171" s="3"/>
    </row>
    <row r="172" spans="1:10" ht="109.5" customHeight="1" hidden="1">
      <c r="A172" s="94"/>
      <c r="B172" s="2">
        <v>206.5</v>
      </c>
      <c r="C172" s="2"/>
      <c r="D172" s="2">
        <f t="shared" si="4"/>
        <v>206.5</v>
      </c>
      <c r="E172" s="3"/>
      <c r="F172" s="3"/>
      <c r="G172" s="4"/>
      <c r="H172" s="3"/>
      <c r="I172" s="3"/>
      <c r="J172" s="3"/>
    </row>
    <row r="173" spans="1:10" ht="86.25" hidden="1">
      <c r="A173" s="65" t="s">
        <v>193</v>
      </c>
      <c r="B173" s="2">
        <v>0</v>
      </c>
      <c r="C173" s="2"/>
      <c r="D173" s="2">
        <f t="shared" si="4"/>
        <v>0</v>
      </c>
      <c r="E173" s="3"/>
      <c r="F173" s="3"/>
      <c r="G173" s="4"/>
      <c r="H173" s="3"/>
      <c r="I173" s="3"/>
      <c r="J173" s="3"/>
    </row>
    <row r="174" spans="1:10" ht="69" hidden="1">
      <c r="A174" s="6" t="s">
        <v>192</v>
      </c>
      <c r="B174" s="2">
        <v>452.4</v>
      </c>
      <c r="C174" s="2"/>
      <c r="D174" s="2">
        <f t="shared" si="4"/>
        <v>452.4</v>
      </c>
      <c r="E174" s="3"/>
      <c r="F174" s="3"/>
      <c r="G174" s="4"/>
      <c r="H174" s="3"/>
      <c r="I174" s="3"/>
      <c r="J174" s="3"/>
    </row>
    <row r="175" spans="1:10" ht="61.5" customHeight="1" hidden="1">
      <c r="A175" s="87" t="s">
        <v>55</v>
      </c>
      <c r="B175" s="7"/>
      <c r="C175" s="8"/>
      <c r="D175" s="2">
        <f t="shared" si="4"/>
        <v>0</v>
      </c>
      <c r="E175" s="9"/>
      <c r="F175" s="10"/>
      <c r="G175" s="11"/>
      <c r="H175" s="3"/>
      <c r="I175" s="3"/>
      <c r="J175" s="3"/>
    </row>
    <row r="176" spans="1:10" s="16" customFormat="1" ht="159.75" customHeight="1" hidden="1">
      <c r="A176" s="89"/>
      <c r="B176" s="12"/>
      <c r="C176" s="12"/>
      <c r="D176" s="2">
        <f t="shared" si="4"/>
        <v>0</v>
      </c>
      <c r="E176" s="13"/>
      <c r="F176" s="13"/>
      <c r="G176" s="14"/>
      <c r="H176" s="15"/>
      <c r="I176" s="15"/>
      <c r="J176" s="15"/>
    </row>
    <row r="177" spans="1:10" s="16" customFormat="1" ht="69" hidden="1">
      <c r="A177" s="66" t="s">
        <v>191</v>
      </c>
      <c r="B177" s="2">
        <v>2337.7</v>
      </c>
      <c r="C177" s="2"/>
      <c r="D177" s="2">
        <f t="shared" si="4"/>
        <v>2337.7</v>
      </c>
      <c r="E177" s="13"/>
      <c r="F177" s="13"/>
      <c r="G177" s="14"/>
      <c r="H177" s="15"/>
      <c r="I177" s="15"/>
      <c r="J177" s="15"/>
    </row>
    <row r="178" spans="1:10" s="16" customFormat="1" ht="34.5" hidden="1">
      <c r="A178" s="66" t="s">
        <v>38</v>
      </c>
      <c r="B178" s="12">
        <v>0</v>
      </c>
      <c r="C178" s="12"/>
      <c r="D178" s="2">
        <f t="shared" si="4"/>
        <v>0</v>
      </c>
      <c r="E178" s="13"/>
      <c r="F178" s="13"/>
      <c r="G178" s="14"/>
      <c r="H178" s="15"/>
      <c r="I178" s="15"/>
      <c r="J178" s="15"/>
    </row>
    <row r="179" spans="1:10" s="16" customFormat="1" ht="51.75" hidden="1">
      <c r="A179" s="66" t="s">
        <v>39</v>
      </c>
      <c r="B179" s="12">
        <v>0</v>
      </c>
      <c r="C179" s="12"/>
      <c r="D179" s="2">
        <f t="shared" si="4"/>
        <v>0</v>
      </c>
      <c r="E179" s="13"/>
      <c r="F179" s="13"/>
      <c r="G179" s="14"/>
      <c r="H179" s="15"/>
      <c r="I179" s="15"/>
      <c r="J179" s="15"/>
    </row>
    <row r="180" spans="1:10" s="16" customFormat="1" ht="18.75" customHeight="1" hidden="1">
      <c r="A180" s="87" t="s">
        <v>63</v>
      </c>
      <c r="B180" s="12">
        <v>0</v>
      </c>
      <c r="C180" s="12"/>
      <c r="D180" s="2">
        <f t="shared" si="4"/>
        <v>0</v>
      </c>
      <c r="E180" s="13"/>
      <c r="F180" s="13"/>
      <c r="G180" s="14"/>
      <c r="H180" s="15"/>
      <c r="I180" s="15"/>
      <c r="J180" s="15"/>
    </row>
    <row r="181" spans="1:10" s="16" customFormat="1" ht="116.25" customHeight="1" hidden="1">
      <c r="A181" s="95"/>
      <c r="B181" s="12">
        <v>0</v>
      </c>
      <c r="C181" s="12"/>
      <c r="D181" s="2">
        <f t="shared" si="4"/>
        <v>0</v>
      </c>
      <c r="E181" s="13"/>
      <c r="F181" s="13"/>
      <c r="G181" s="14"/>
      <c r="H181" s="15"/>
      <c r="I181" s="15"/>
      <c r="J181" s="15"/>
    </row>
    <row r="182" spans="1:10" s="16" customFormat="1" ht="17.25" hidden="1">
      <c r="A182" s="96"/>
      <c r="B182" s="12">
        <v>590</v>
      </c>
      <c r="C182" s="12"/>
      <c r="D182" s="2">
        <f t="shared" si="4"/>
        <v>590</v>
      </c>
      <c r="E182" s="13"/>
      <c r="F182" s="13"/>
      <c r="G182" s="14"/>
      <c r="H182" s="15"/>
      <c r="I182" s="15"/>
      <c r="J182" s="15"/>
    </row>
    <row r="183" spans="1:10" s="16" customFormat="1" ht="51.75" hidden="1">
      <c r="A183" s="6" t="s">
        <v>65</v>
      </c>
      <c r="B183" s="12">
        <v>26.128</v>
      </c>
      <c r="C183" s="12"/>
      <c r="D183" s="2">
        <f t="shared" si="4"/>
        <v>26.128</v>
      </c>
      <c r="E183" s="13"/>
      <c r="F183" s="13"/>
      <c r="G183" s="14"/>
      <c r="H183" s="15"/>
      <c r="I183" s="15"/>
      <c r="J183" s="15"/>
    </row>
    <row r="184" spans="1:10" s="16" customFormat="1" ht="86.25" hidden="1">
      <c r="A184" s="66" t="s">
        <v>77</v>
      </c>
      <c r="B184" s="12">
        <v>5222.8</v>
      </c>
      <c r="C184" s="12"/>
      <c r="D184" s="2">
        <f t="shared" si="4"/>
        <v>5222.8</v>
      </c>
      <c r="E184" s="13"/>
      <c r="F184" s="13"/>
      <c r="G184" s="14"/>
      <c r="H184" s="15"/>
      <c r="I184" s="15"/>
      <c r="J184" s="15"/>
    </row>
    <row r="185" spans="1:10" s="16" customFormat="1" ht="83.25" customHeight="1" hidden="1">
      <c r="A185" s="66" t="s">
        <v>78</v>
      </c>
      <c r="B185" s="12">
        <v>1119.3</v>
      </c>
      <c r="C185" s="12"/>
      <c r="D185" s="2">
        <f t="shared" si="4"/>
        <v>1119.3</v>
      </c>
      <c r="E185" s="13"/>
      <c r="F185" s="13"/>
      <c r="G185" s="14"/>
      <c r="H185" s="15"/>
      <c r="I185" s="15"/>
      <c r="J185" s="15"/>
    </row>
    <row r="186" spans="1:10" s="16" customFormat="1" ht="103.5" hidden="1">
      <c r="A186" s="66" t="s">
        <v>79</v>
      </c>
      <c r="B186" s="12">
        <v>1119.2</v>
      </c>
      <c r="C186" s="12"/>
      <c r="D186" s="2">
        <f t="shared" si="4"/>
        <v>1119.2</v>
      </c>
      <c r="E186" s="13"/>
      <c r="F186" s="13"/>
      <c r="G186" s="14"/>
      <c r="H186" s="15"/>
      <c r="I186" s="15"/>
      <c r="J186" s="15"/>
    </row>
    <row r="187" spans="1:10" s="16" customFormat="1" ht="51.75" hidden="1">
      <c r="A187" s="66" t="s">
        <v>80</v>
      </c>
      <c r="B187" s="12">
        <v>178098.1</v>
      </c>
      <c r="C187" s="12"/>
      <c r="D187" s="2">
        <f t="shared" si="4"/>
        <v>178098.1</v>
      </c>
      <c r="E187" s="13"/>
      <c r="F187" s="13"/>
      <c r="G187" s="14"/>
      <c r="H187" s="15"/>
      <c r="I187" s="15"/>
      <c r="J187" s="15"/>
    </row>
    <row r="188" spans="1:10" s="16" customFormat="1" ht="34.5" hidden="1">
      <c r="A188" s="66" t="s">
        <v>81</v>
      </c>
      <c r="B188" s="12">
        <v>12214</v>
      </c>
      <c r="C188" s="12"/>
      <c r="D188" s="2">
        <f t="shared" si="4"/>
        <v>12214</v>
      </c>
      <c r="E188" s="13"/>
      <c r="F188" s="13"/>
      <c r="G188" s="14"/>
      <c r="H188" s="15"/>
      <c r="I188" s="15"/>
      <c r="J188" s="15"/>
    </row>
    <row r="189" spans="1:10" s="16" customFormat="1" ht="17.25" hidden="1">
      <c r="A189" s="66" t="s">
        <v>82</v>
      </c>
      <c r="B189" s="12">
        <v>3940.6</v>
      </c>
      <c r="C189" s="12"/>
      <c r="D189" s="2">
        <f t="shared" si="4"/>
        <v>3940.6</v>
      </c>
      <c r="E189" s="13"/>
      <c r="F189" s="13"/>
      <c r="G189" s="14"/>
      <c r="H189" s="15"/>
      <c r="I189" s="15"/>
      <c r="J189" s="15"/>
    </row>
    <row r="190" spans="1:10" s="16" customFormat="1" ht="69" hidden="1">
      <c r="A190" s="66" t="s">
        <v>90</v>
      </c>
      <c r="B190" s="12">
        <v>29050.3</v>
      </c>
      <c r="C190" s="12"/>
      <c r="D190" s="2">
        <f t="shared" si="4"/>
        <v>29050.3</v>
      </c>
      <c r="E190" s="13"/>
      <c r="F190" s="13"/>
      <c r="G190" s="14"/>
      <c r="H190" s="15"/>
      <c r="I190" s="15"/>
      <c r="J190" s="15"/>
    </row>
    <row r="191" spans="1:10" s="16" customFormat="1" ht="69" hidden="1">
      <c r="A191" s="66" t="s">
        <v>86</v>
      </c>
      <c r="B191" s="12">
        <v>350</v>
      </c>
      <c r="C191" s="12"/>
      <c r="D191" s="2">
        <f t="shared" si="4"/>
        <v>350</v>
      </c>
      <c r="E191" s="13"/>
      <c r="F191" s="13"/>
      <c r="G191" s="14"/>
      <c r="H191" s="15"/>
      <c r="I191" s="15"/>
      <c r="J191" s="15"/>
    </row>
    <row r="192" spans="1:10" s="16" customFormat="1" ht="86.25" hidden="1">
      <c r="A192" s="66" t="s">
        <v>87</v>
      </c>
      <c r="B192" s="12">
        <v>161</v>
      </c>
      <c r="C192" s="12"/>
      <c r="D192" s="2">
        <f t="shared" si="4"/>
        <v>161</v>
      </c>
      <c r="E192" s="13"/>
      <c r="F192" s="13"/>
      <c r="G192" s="14"/>
      <c r="H192" s="15"/>
      <c r="I192" s="15"/>
      <c r="J192" s="15"/>
    </row>
    <row r="193" spans="1:10" s="16" customFormat="1" ht="86.25" hidden="1">
      <c r="A193" s="66" t="s">
        <v>91</v>
      </c>
      <c r="B193" s="12">
        <v>74680.7</v>
      </c>
      <c r="C193" s="12"/>
      <c r="D193" s="2">
        <f t="shared" si="4"/>
        <v>74680.7</v>
      </c>
      <c r="E193" s="67"/>
      <c r="F193" s="67"/>
      <c r="G193" s="17"/>
      <c r="H193" s="15"/>
      <c r="I193" s="15"/>
      <c r="J193" s="15"/>
    </row>
    <row r="194" spans="1:10" s="16" customFormat="1" ht="69" hidden="1">
      <c r="A194" s="66" t="s">
        <v>84</v>
      </c>
      <c r="B194" s="12">
        <v>190.3</v>
      </c>
      <c r="C194" s="12"/>
      <c r="D194" s="2">
        <f t="shared" si="4"/>
        <v>190.3</v>
      </c>
      <c r="E194" s="13"/>
      <c r="F194" s="13"/>
      <c r="G194" s="14"/>
      <c r="H194" s="15"/>
      <c r="I194" s="15"/>
      <c r="J194" s="15"/>
    </row>
    <row r="195" spans="1:10" s="16" customFormat="1" ht="27.75" customHeight="1" hidden="1">
      <c r="A195" s="66" t="s">
        <v>88</v>
      </c>
      <c r="B195" s="12">
        <v>1156751.5</v>
      </c>
      <c r="C195" s="12"/>
      <c r="D195" s="2">
        <f t="shared" si="4"/>
        <v>1156751.5</v>
      </c>
      <c r="E195" s="13"/>
      <c r="F195" s="13"/>
      <c r="G195" s="14"/>
      <c r="H195" s="15"/>
      <c r="I195" s="15"/>
      <c r="J195" s="15"/>
    </row>
    <row r="196" spans="1:10" s="16" customFormat="1" ht="34.5" hidden="1">
      <c r="A196" s="66" t="s">
        <v>152</v>
      </c>
      <c r="B196" s="12"/>
      <c r="C196" s="40"/>
      <c r="D196" s="41">
        <f t="shared" si="4"/>
        <v>0</v>
      </c>
      <c r="E196" s="52">
        <v>0</v>
      </c>
      <c r="F196" s="52"/>
      <c r="G196" s="53">
        <f>E196+F196</f>
        <v>0</v>
      </c>
      <c r="H196" s="15"/>
      <c r="I196" s="15"/>
      <c r="J196" s="15"/>
    </row>
    <row r="197" spans="1:10" s="16" customFormat="1" ht="51.75" hidden="1">
      <c r="A197" s="66" t="s">
        <v>206</v>
      </c>
      <c r="B197" s="12">
        <f>13436+31350.7</f>
        <v>44786.7</v>
      </c>
      <c r="C197" s="40"/>
      <c r="D197" s="41">
        <f t="shared" si="4"/>
        <v>44786.7</v>
      </c>
      <c r="E197" s="52"/>
      <c r="F197" s="52"/>
      <c r="G197" s="53"/>
      <c r="H197" s="15"/>
      <c r="I197" s="15"/>
      <c r="J197" s="15"/>
    </row>
    <row r="198" spans="1:10" s="16" customFormat="1" ht="69" hidden="1">
      <c r="A198" s="66" t="s">
        <v>204</v>
      </c>
      <c r="B198" s="12">
        <v>1135619</v>
      </c>
      <c r="C198" s="40"/>
      <c r="D198" s="41">
        <f t="shared" si="4"/>
        <v>1135619</v>
      </c>
      <c r="E198" s="52"/>
      <c r="F198" s="52"/>
      <c r="G198" s="53"/>
      <c r="H198" s="15"/>
      <c r="I198" s="15"/>
      <c r="J198" s="15"/>
    </row>
    <row r="199" spans="1:10" s="16" customFormat="1" ht="51.75" hidden="1">
      <c r="A199" s="66" t="s">
        <v>172</v>
      </c>
      <c r="B199" s="12">
        <v>469.4</v>
      </c>
      <c r="C199" s="40"/>
      <c r="D199" s="41">
        <f t="shared" si="4"/>
        <v>469.4</v>
      </c>
      <c r="E199" s="42"/>
      <c r="F199" s="42"/>
      <c r="G199" s="43"/>
      <c r="H199" s="15"/>
      <c r="I199" s="15"/>
      <c r="J199" s="15"/>
    </row>
    <row r="200" spans="1:10" s="16" customFormat="1" ht="15" customHeight="1" hidden="1">
      <c r="A200" s="66"/>
      <c r="B200" s="12"/>
      <c r="C200" s="40"/>
      <c r="D200" s="41"/>
      <c r="E200" s="42"/>
      <c r="F200" s="42"/>
      <c r="G200" s="43"/>
      <c r="H200" s="15"/>
      <c r="I200" s="15"/>
      <c r="J200" s="15"/>
    </row>
    <row r="201" spans="1:10" ht="34.5" hidden="1">
      <c r="A201" s="1" t="s">
        <v>16</v>
      </c>
      <c r="B201" s="2"/>
      <c r="C201" s="41"/>
      <c r="D201" s="41"/>
      <c r="E201" s="44"/>
      <c r="F201" s="44"/>
      <c r="G201" s="45"/>
      <c r="H201" s="3"/>
      <c r="I201" s="3"/>
      <c r="J201" s="3"/>
    </row>
    <row r="202" spans="1:10" ht="58.5" customHeight="1" hidden="1">
      <c r="A202" s="6" t="s">
        <v>173</v>
      </c>
      <c r="B202" s="2">
        <v>50</v>
      </c>
      <c r="C202" s="41"/>
      <c r="D202" s="41">
        <f aca="true" t="shared" si="5" ref="D202:D208">B202+C202</f>
        <v>50</v>
      </c>
      <c r="E202" s="46"/>
      <c r="F202" s="46"/>
      <c r="G202" s="47"/>
      <c r="H202" s="3"/>
      <c r="I202" s="3"/>
      <c r="J202" s="3"/>
    </row>
    <row r="203" spans="1:10" ht="17.25" customHeight="1" hidden="1">
      <c r="A203" s="87" t="s">
        <v>58</v>
      </c>
      <c r="B203" s="2">
        <v>0</v>
      </c>
      <c r="C203" s="41"/>
      <c r="D203" s="41">
        <f t="shared" si="5"/>
        <v>0</v>
      </c>
      <c r="E203" s="46"/>
      <c r="F203" s="47"/>
      <c r="G203" s="47"/>
      <c r="H203" s="18"/>
      <c r="I203" s="18"/>
      <c r="J203" s="18"/>
    </row>
    <row r="204" spans="1:10" ht="15.75" customHeight="1" hidden="1">
      <c r="A204" s="88"/>
      <c r="B204" s="2">
        <v>0</v>
      </c>
      <c r="C204" s="41"/>
      <c r="D204" s="41">
        <f t="shared" si="5"/>
        <v>0</v>
      </c>
      <c r="E204" s="46"/>
      <c r="F204" s="47"/>
      <c r="G204" s="47"/>
      <c r="H204" s="18"/>
      <c r="I204" s="3"/>
      <c r="J204" s="18"/>
    </row>
    <row r="205" spans="1:10" ht="40.5" customHeight="1" hidden="1">
      <c r="A205" s="87" t="s">
        <v>59</v>
      </c>
      <c r="B205" s="2">
        <v>0</v>
      </c>
      <c r="C205" s="41"/>
      <c r="D205" s="41">
        <f t="shared" si="5"/>
        <v>0</v>
      </c>
      <c r="E205" s="46"/>
      <c r="F205" s="46"/>
      <c r="G205" s="47"/>
      <c r="H205" s="18"/>
      <c r="I205" s="18"/>
      <c r="J205" s="18"/>
    </row>
    <row r="206" spans="1:10" ht="65.25" customHeight="1" hidden="1">
      <c r="A206" s="88"/>
      <c r="B206" s="2">
        <v>0</v>
      </c>
      <c r="C206" s="41"/>
      <c r="D206" s="41">
        <f t="shared" si="5"/>
        <v>0</v>
      </c>
      <c r="E206" s="46"/>
      <c r="F206" s="46"/>
      <c r="G206" s="47"/>
      <c r="H206" s="3"/>
      <c r="I206" s="3"/>
      <c r="J206" s="3"/>
    </row>
    <row r="207" spans="1:10" ht="33" customHeight="1" hidden="1">
      <c r="A207" s="87" t="s">
        <v>166</v>
      </c>
      <c r="B207" s="2">
        <v>0</v>
      </c>
      <c r="C207" s="41"/>
      <c r="D207" s="41">
        <f t="shared" si="5"/>
        <v>0</v>
      </c>
      <c r="E207" s="44"/>
      <c r="F207" s="44"/>
      <c r="G207" s="45"/>
      <c r="H207" s="3"/>
      <c r="I207" s="3"/>
      <c r="J207" s="3"/>
    </row>
    <row r="208" spans="1:10" ht="39.75" customHeight="1" hidden="1">
      <c r="A208" s="89"/>
      <c r="B208" s="2">
        <v>0</v>
      </c>
      <c r="C208" s="41"/>
      <c r="D208" s="41">
        <f t="shared" si="5"/>
        <v>0</v>
      </c>
      <c r="E208" s="44"/>
      <c r="F208" s="44"/>
      <c r="G208" s="45"/>
      <c r="H208" s="3"/>
      <c r="I208" s="3"/>
      <c r="J208" s="3"/>
    </row>
    <row r="209" spans="1:10" ht="17.25" customHeight="1" hidden="1">
      <c r="A209" s="69"/>
      <c r="B209" s="2"/>
      <c r="C209" s="41"/>
      <c r="D209" s="41"/>
      <c r="E209" s="44"/>
      <c r="F209" s="44"/>
      <c r="G209" s="45"/>
      <c r="H209" s="3"/>
      <c r="I209" s="3"/>
      <c r="J209" s="3"/>
    </row>
    <row r="210" spans="1:10" ht="18.75" customHeight="1" hidden="1">
      <c r="A210" s="1" t="s">
        <v>26</v>
      </c>
      <c r="B210" s="2"/>
      <c r="C210" s="41"/>
      <c r="D210" s="41"/>
      <c r="E210" s="44"/>
      <c r="F210" s="44"/>
      <c r="G210" s="45"/>
      <c r="H210" s="3"/>
      <c r="I210" s="3"/>
      <c r="J210" s="3"/>
    </row>
    <row r="211" spans="1:10" ht="34.5" hidden="1">
      <c r="A211" s="6" t="s">
        <v>179</v>
      </c>
      <c r="B211" s="25">
        <v>1440</v>
      </c>
      <c r="C211" s="41"/>
      <c r="D211" s="41">
        <f aca="true" t="shared" si="6" ref="D211:D247">B211+C211</f>
        <v>1440</v>
      </c>
      <c r="E211" s="46"/>
      <c r="F211" s="46"/>
      <c r="G211" s="47"/>
      <c r="H211" s="3"/>
      <c r="I211" s="3"/>
      <c r="J211" s="3"/>
    </row>
    <row r="212" spans="1:10" ht="34.5" hidden="1">
      <c r="A212" s="6" t="s">
        <v>180</v>
      </c>
      <c r="B212" s="2">
        <v>4320</v>
      </c>
      <c r="C212" s="41"/>
      <c r="D212" s="41">
        <f t="shared" si="6"/>
        <v>4320</v>
      </c>
      <c r="E212" s="44"/>
      <c r="F212" s="44"/>
      <c r="G212" s="45"/>
      <c r="H212" s="3"/>
      <c r="I212" s="3"/>
      <c r="J212" s="3"/>
    </row>
    <row r="213" spans="1:10" ht="17.25" hidden="1">
      <c r="A213" s="6" t="s">
        <v>181</v>
      </c>
      <c r="B213" s="2">
        <v>400</v>
      </c>
      <c r="C213" s="41"/>
      <c r="D213" s="41">
        <f t="shared" si="6"/>
        <v>400</v>
      </c>
      <c r="E213" s="44"/>
      <c r="F213" s="44"/>
      <c r="G213" s="45"/>
      <c r="H213" s="3"/>
      <c r="I213" s="3"/>
      <c r="J213" s="3"/>
    </row>
    <row r="214" spans="1:10" ht="34.5" hidden="1">
      <c r="A214" s="6" t="s">
        <v>183</v>
      </c>
      <c r="B214" s="2">
        <v>0</v>
      </c>
      <c r="C214" s="41"/>
      <c r="D214" s="41">
        <f t="shared" si="6"/>
        <v>0</v>
      </c>
      <c r="E214" s="44"/>
      <c r="F214" s="44"/>
      <c r="G214" s="45"/>
      <c r="H214" s="3"/>
      <c r="I214" s="3"/>
      <c r="J214" s="3"/>
    </row>
    <row r="215" spans="1:10" ht="103.5" hidden="1">
      <c r="A215" s="6" t="s">
        <v>108</v>
      </c>
      <c r="B215" s="2">
        <v>10</v>
      </c>
      <c r="C215" s="41"/>
      <c r="D215" s="41">
        <f t="shared" si="6"/>
        <v>10</v>
      </c>
      <c r="E215" s="44"/>
      <c r="F215" s="44"/>
      <c r="G215" s="45"/>
      <c r="H215" s="3"/>
      <c r="I215" s="3"/>
      <c r="J215" s="3"/>
    </row>
    <row r="216" spans="1:10" ht="17.25" hidden="1">
      <c r="A216" s="6" t="s">
        <v>105</v>
      </c>
      <c r="B216" s="2">
        <v>2663.05</v>
      </c>
      <c r="C216" s="41"/>
      <c r="D216" s="41">
        <f t="shared" si="6"/>
        <v>2663.05</v>
      </c>
      <c r="E216" s="44"/>
      <c r="F216" s="44"/>
      <c r="G216" s="45"/>
      <c r="H216" s="3"/>
      <c r="I216" s="3"/>
      <c r="J216" s="3"/>
    </row>
    <row r="217" spans="1:10" ht="52.5" customHeight="1" hidden="1">
      <c r="A217" s="6" t="s">
        <v>104</v>
      </c>
      <c r="B217" s="2">
        <v>3030.6</v>
      </c>
      <c r="C217" s="41"/>
      <c r="D217" s="41">
        <f t="shared" si="6"/>
        <v>3030.6</v>
      </c>
      <c r="E217" s="44"/>
      <c r="F217" s="44"/>
      <c r="G217" s="45"/>
      <c r="H217" s="3"/>
      <c r="I217" s="3"/>
      <c r="J217" s="3"/>
    </row>
    <row r="218" spans="1:10" ht="17.25" hidden="1">
      <c r="A218" s="6" t="s">
        <v>28</v>
      </c>
      <c r="B218" s="2">
        <v>0</v>
      </c>
      <c r="C218" s="41"/>
      <c r="D218" s="41">
        <f t="shared" si="6"/>
        <v>0</v>
      </c>
      <c r="E218" s="44"/>
      <c r="F218" s="44"/>
      <c r="G218" s="45"/>
      <c r="H218" s="3"/>
      <c r="I218" s="3"/>
      <c r="J218" s="3"/>
    </row>
    <row r="219" spans="1:10" ht="131.25" customHeight="1" hidden="1">
      <c r="A219" s="6" t="s">
        <v>48</v>
      </c>
      <c r="B219" s="2">
        <v>0</v>
      </c>
      <c r="C219" s="41"/>
      <c r="D219" s="41">
        <f t="shared" si="6"/>
        <v>0</v>
      </c>
      <c r="E219" s="44"/>
      <c r="F219" s="44"/>
      <c r="G219" s="45"/>
      <c r="H219" s="3"/>
      <c r="I219" s="3"/>
      <c r="J219" s="3"/>
    </row>
    <row r="220" spans="1:10" ht="34.5" hidden="1">
      <c r="A220" s="6" t="s">
        <v>30</v>
      </c>
      <c r="B220" s="2">
        <v>0</v>
      </c>
      <c r="C220" s="41"/>
      <c r="D220" s="41">
        <f t="shared" si="6"/>
        <v>0</v>
      </c>
      <c r="E220" s="44"/>
      <c r="F220" s="44"/>
      <c r="G220" s="45"/>
      <c r="H220" s="3"/>
      <c r="I220" s="3"/>
      <c r="J220" s="3"/>
    </row>
    <row r="221" spans="1:10" ht="61.5" customHeight="1" hidden="1">
      <c r="A221" s="30" t="s">
        <v>31</v>
      </c>
      <c r="B221" s="2">
        <v>0</v>
      </c>
      <c r="C221" s="41"/>
      <c r="D221" s="41">
        <f t="shared" si="6"/>
        <v>0</v>
      </c>
      <c r="E221" s="44"/>
      <c r="F221" s="44"/>
      <c r="G221" s="45"/>
      <c r="H221" s="3"/>
      <c r="I221" s="3"/>
      <c r="J221" s="3"/>
    </row>
    <row r="222" spans="1:10" ht="61.5" customHeight="1" hidden="1">
      <c r="A222" s="6" t="s">
        <v>32</v>
      </c>
      <c r="B222" s="2">
        <v>0</v>
      </c>
      <c r="C222" s="41"/>
      <c r="D222" s="41">
        <f t="shared" si="6"/>
        <v>0</v>
      </c>
      <c r="E222" s="44"/>
      <c r="F222" s="44"/>
      <c r="G222" s="45"/>
      <c r="H222" s="3"/>
      <c r="I222" s="3"/>
      <c r="J222" s="3"/>
    </row>
    <row r="223" spans="1:10" ht="34.5" hidden="1">
      <c r="A223" s="6" t="s">
        <v>33</v>
      </c>
      <c r="B223" s="2">
        <v>0</v>
      </c>
      <c r="C223" s="41"/>
      <c r="D223" s="41">
        <f t="shared" si="6"/>
        <v>0</v>
      </c>
      <c r="E223" s="44"/>
      <c r="F223" s="44"/>
      <c r="G223" s="45"/>
      <c r="H223" s="3"/>
      <c r="I223" s="3"/>
      <c r="J223" s="3"/>
    </row>
    <row r="224" spans="1:10" ht="51.75" hidden="1">
      <c r="A224" s="6" t="s">
        <v>29</v>
      </c>
      <c r="B224" s="2">
        <v>0</v>
      </c>
      <c r="C224" s="41"/>
      <c r="D224" s="41">
        <f t="shared" si="6"/>
        <v>0</v>
      </c>
      <c r="E224" s="44"/>
      <c r="F224" s="44"/>
      <c r="G224" s="45"/>
      <c r="H224" s="3"/>
      <c r="I224" s="3"/>
      <c r="J224" s="3"/>
    </row>
    <row r="225" spans="1:10" ht="61.5" customHeight="1" hidden="1">
      <c r="A225" s="6" t="s">
        <v>35</v>
      </c>
      <c r="B225" s="2">
        <v>0</v>
      </c>
      <c r="C225" s="41"/>
      <c r="D225" s="41">
        <f t="shared" si="6"/>
        <v>0</v>
      </c>
      <c r="E225" s="44"/>
      <c r="F225" s="44"/>
      <c r="G225" s="45"/>
      <c r="H225" s="3"/>
      <c r="I225" s="3"/>
      <c r="J225" s="3"/>
    </row>
    <row r="226" spans="1:10" ht="17.25" hidden="1">
      <c r="A226" s="6" t="s">
        <v>37</v>
      </c>
      <c r="B226" s="2">
        <v>0</v>
      </c>
      <c r="C226" s="41"/>
      <c r="D226" s="41">
        <f t="shared" si="6"/>
        <v>0</v>
      </c>
      <c r="E226" s="44"/>
      <c r="F226" s="44"/>
      <c r="G226" s="45"/>
      <c r="H226" s="3"/>
      <c r="I226" s="3"/>
      <c r="J226" s="3"/>
    </row>
    <row r="227" spans="1:10" ht="17.25" hidden="1">
      <c r="A227" s="6"/>
      <c r="B227" s="2">
        <v>0</v>
      </c>
      <c r="C227" s="41"/>
      <c r="D227" s="41">
        <f t="shared" si="6"/>
        <v>0</v>
      </c>
      <c r="E227" s="44"/>
      <c r="F227" s="44"/>
      <c r="G227" s="45"/>
      <c r="H227" s="3"/>
      <c r="I227" s="3"/>
      <c r="J227" s="3"/>
    </row>
    <row r="228" spans="1:10" ht="61.5" customHeight="1" hidden="1">
      <c r="A228" s="6" t="s">
        <v>40</v>
      </c>
      <c r="B228" s="2">
        <v>0</v>
      </c>
      <c r="C228" s="41"/>
      <c r="D228" s="41">
        <f t="shared" si="6"/>
        <v>0</v>
      </c>
      <c r="E228" s="44"/>
      <c r="F228" s="44"/>
      <c r="G228" s="45"/>
      <c r="H228" s="3"/>
      <c r="I228" s="3"/>
      <c r="J228" s="3"/>
    </row>
    <row r="229" spans="1:10" ht="51.75" hidden="1">
      <c r="A229" s="6" t="s">
        <v>41</v>
      </c>
      <c r="B229" s="2">
        <v>0</v>
      </c>
      <c r="C229" s="41"/>
      <c r="D229" s="41">
        <f t="shared" si="6"/>
        <v>0</v>
      </c>
      <c r="E229" s="44"/>
      <c r="F229" s="44"/>
      <c r="G229" s="45"/>
      <c r="H229" s="3"/>
      <c r="I229" s="3"/>
      <c r="J229" s="3"/>
    </row>
    <row r="230" spans="1:10" ht="51.75" hidden="1">
      <c r="A230" s="6" t="s">
        <v>43</v>
      </c>
      <c r="B230" s="2">
        <v>0</v>
      </c>
      <c r="C230" s="41"/>
      <c r="D230" s="41">
        <f t="shared" si="6"/>
        <v>0</v>
      </c>
      <c r="E230" s="44"/>
      <c r="F230" s="44"/>
      <c r="G230" s="45"/>
      <c r="H230" s="3"/>
      <c r="I230" s="3"/>
      <c r="J230" s="3"/>
    </row>
    <row r="231" spans="1:10" ht="51.75" hidden="1">
      <c r="A231" s="6" t="s">
        <v>45</v>
      </c>
      <c r="B231" s="2">
        <v>0</v>
      </c>
      <c r="C231" s="41"/>
      <c r="D231" s="41">
        <f t="shared" si="6"/>
        <v>0</v>
      </c>
      <c r="E231" s="44"/>
      <c r="F231" s="44"/>
      <c r="G231" s="45"/>
      <c r="H231" s="3"/>
      <c r="I231" s="3"/>
      <c r="J231" s="3"/>
    </row>
    <row r="232" spans="1:10" ht="86.25" hidden="1">
      <c r="A232" s="6" t="s">
        <v>44</v>
      </c>
      <c r="B232" s="2">
        <v>0</v>
      </c>
      <c r="C232" s="41"/>
      <c r="D232" s="41">
        <f t="shared" si="6"/>
        <v>0</v>
      </c>
      <c r="E232" s="44"/>
      <c r="F232" s="44"/>
      <c r="G232" s="45"/>
      <c r="H232" s="3"/>
      <c r="I232" s="3"/>
      <c r="J232" s="3"/>
    </row>
    <row r="233" spans="1:10" ht="103.5" hidden="1">
      <c r="A233" s="6" t="s">
        <v>66</v>
      </c>
      <c r="B233" s="2">
        <v>5259.46</v>
      </c>
      <c r="C233" s="41"/>
      <c r="D233" s="41">
        <f t="shared" si="6"/>
        <v>5259.46</v>
      </c>
      <c r="E233" s="46"/>
      <c r="F233" s="44"/>
      <c r="G233" s="47"/>
      <c r="H233" s="18"/>
      <c r="I233" s="3"/>
      <c r="J233" s="18"/>
    </row>
    <row r="234" spans="1:10" ht="55.5" customHeight="1" hidden="1">
      <c r="A234" s="87" t="s">
        <v>62</v>
      </c>
      <c r="B234" s="2">
        <v>1403</v>
      </c>
      <c r="C234" s="41"/>
      <c r="D234" s="41">
        <f t="shared" si="6"/>
        <v>1403</v>
      </c>
      <c r="E234" s="46"/>
      <c r="F234" s="44"/>
      <c r="G234" s="47"/>
      <c r="H234" s="18"/>
      <c r="I234" s="3"/>
      <c r="J234" s="18"/>
    </row>
    <row r="235" spans="1:10" ht="39.75" customHeight="1" hidden="1">
      <c r="A235" s="88"/>
      <c r="B235" s="2">
        <v>430</v>
      </c>
      <c r="C235" s="41"/>
      <c r="D235" s="41">
        <f t="shared" si="6"/>
        <v>430</v>
      </c>
      <c r="E235" s="46"/>
      <c r="F235" s="44"/>
      <c r="G235" s="47"/>
      <c r="H235" s="18"/>
      <c r="I235" s="3"/>
      <c r="J235" s="18"/>
    </row>
    <row r="236" spans="1:10" ht="69" hidden="1">
      <c r="A236" s="66" t="s">
        <v>72</v>
      </c>
      <c r="B236" s="2">
        <v>362.3</v>
      </c>
      <c r="C236" s="41"/>
      <c r="D236" s="41">
        <f t="shared" si="6"/>
        <v>362.3</v>
      </c>
      <c r="E236" s="46"/>
      <c r="F236" s="44"/>
      <c r="G236" s="47"/>
      <c r="H236" s="18"/>
      <c r="I236" s="3"/>
      <c r="J236" s="18"/>
    </row>
    <row r="237" spans="1:10" ht="51.75" hidden="1">
      <c r="A237" s="66" t="s">
        <v>73</v>
      </c>
      <c r="B237" s="2">
        <v>35137.6</v>
      </c>
      <c r="C237" s="41"/>
      <c r="D237" s="41">
        <f t="shared" si="6"/>
        <v>35137.6</v>
      </c>
      <c r="E237" s="46">
        <v>35396.3</v>
      </c>
      <c r="F237" s="44"/>
      <c r="G237" s="47">
        <f>E237+F237</f>
        <v>35396.3</v>
      </c>
      <c r="H237" s="18">
        <v>35461.7</v>
      </c>
      <c r="I237" s="3"/>
      <c r="J237" s="18">
        <f>H237+I237</f>
        <v>35461.7</v>
      </c>
    </row>
    <row r="238" spans="1:10" ht="56.25" customHeight="1" hidden="1">
      <c r="A238" s="90" t="s">
        <v>74</v>
      </c>
      <c r="B238" s="2">
        <v>0</v>
      </c>
      <c r="C238" s="41"/>
      <c r="D238" s="41">
        <f t="shared" si="6"/>
        <v>0</v>
      </c>
      <c r="E238" s="46">
        <v>0</v>
      </c>
      <c r="F238" s="46"/>
      <c r="G238" s="47">
        <f>E238+F238</f>
        <v>0</v>
      </c>
      <c r="H238" s="18">
        <v>0</v>
      </c>
      <c r="I238" s="18"/>
      <c r="J238" s="18">
        <f>H238+I238</f>
        <v>0</v>
      </c>
    </row>
    <row r="239" spans="1:10" ht="56.25" customHeight="1" hidden="1">
      <c r="A239" s="91"/>
      <c r="B239" s="2">
        <v>0</v>
      </c>
      <c r="C239" s="41"/>
      <c r="D239" s="41">
        <f t="shared" si="6"/>
        <v>0</v>
      </c>
      <c r="E239" s="46">
        <v>20144</v>
      </c>
      <c r="F239" s="46"/>
      <c r="G239" s="47">
        <f>E239+F239</f>
        <v>20144</v>
      </c>
      <c r="H239" s="18">
        <v>6930</v>
      </c>
      <c r="I239" s="3"/>
      <c r="J239" s="18">
        <f>H239+I239</f>
        <v>6930</v>
      </c>
    </row>
    <row r="240" spans="1:10" ht="51.75" hidden="1">
      <c r="A240" s="68" t="s">
        <v>109</v>
      </c>
      <c r="B240" s="2">
        <v>3098.8</v>
      </c>
      <c r="C240" s="41"/>
      <c r="D240" s="41">
        <f t="shared" si="6"/>
        <v>3098.8</v>
      </c>
      <c r="E240" s="46"/>
      <c r="F240" s="46"/>
      <c r="G240" s="47"/>
      <c r="H240" s="18"/>
      <c r="I240" s="3"/>
      <c r="J240" s="18"/>
    </row>
    <row r="241" spans="1:10" ht="34.5" hidden="1">
      <c r="A241" s="68" t="s">
        <v>110</v>
      </c>
      <c r="B241" s="2">
        <v>1291</v>
      </c>
      <c r="C241" s="41"/>
      <c r="D241" s="41">
        <f t="shared" si="6"/>
        <v>1291</v>
      </c>
      <c r="E241" s="46"/>
      <c r="F241" s="46"/>
      <c r="G241" s="47"/>
      <c r="H241" s="18"/>
      <c r="I241" s="3"/>
      <c r="J241" s="18"/>
    </row>
    <row r="242" spans="1:10" ht="34.5" hidden="1">
      <c r="A242" s="68" t="s">
        <v>111</v>
      </c>
      <c r="B242" s="2">
        <v>4000</v>
      </c>
      <c r="C242" s="41"/>
      <c r="D242" s="41">
        <f t="shared" si="6"/>
        <v>4000</v>
      </c>
      <c r="E242" s="46"/>
      <c r="F242" s="46"/>
      <c r="G242" s="47"/>
      <c r="H242" s="18"/>
      <c r="I242" s="3"/>
      <c r="J242" s="18"/>
    </row>
    <row r="243" spans="1:10" ht="34.5" hidden="1">
      <c r="A243" s="68" t="s">
        <v>112</v>
      </c>
      <c r="B243" s="2">
        <v>1062</v>
      </c>
      <c r="C243" s="41"/>
      <c r="D243" s="41">
        <f t="shared" si="6"/>
        <v>1062</v>
      </c>
      <c r="E243" s="46"/>
      <c r="F243" s="46"/>
      <c r="G243" s="47"/>
      <c r="H243" s="18"/>
      <c r="I243" s="3"/>
      <c r="J243" s="18"/>
    </row>
    <row r="244" spans="1:10" ht="34.5" hidden="1">
      <c r="A244" s="68" t="s">
        <v>113</v>
      </c>
      <c r="B244" s="2">
        <v>206.9</v>
      </c>
      <c r="C244" s="41"/>
      <c r="D244" s="41">
        <f t="shared" si="6"/>
        <v>206.9</v>
      </c>
      <c r="E244" s="46"/>
      <c r="F244" s="46"/>
      <c r="G244" s="47"/>
      <c r="H244" s="18"/>
      <c r="I244" s="3"/>
      <c r="J244" s="18"/>
    </row>
    <row r="245" spans="1:10" ht="51.75" hidden="1">
      <c r="A245" s="68" t="s">
        <v>114</v>
      </c>
      <c r="B245" s="2">
        <v>150</v>
      </c>
      <c r="C245" s="41"/>
      <c r="D245" s="41">
        <f t="shared" si="6"/>
        <v>150</v>
      </c>
      <c r="E245" s="46"/>
      <c r="F245" s="46"/>
      <c r="G245" s="47"/>
      <c r="H245" s="18"/>
      <c r="I245" s="3"/>
      <c r="J245" s="18"/>
    </row>
    <row r="246" spans="1:10" ht="52.5" customHeight="1" hidden="1">
      <c r="A246" s="68" t="s">
        <v>164</v>
      </c>
      <c r="B246" s="2"/>
      <c r="C246" s="41"/>
      <c r="D246" s="41"/>
      <c r="E246" s="46"/>
      <c r="F246" s="46"/>
      <c r="G246" s="47">
        <f>E246+F246</f>
        <v>0</v>
      </c>
      <c r="H246" s="18"/>
      <c r="I246" s="3"/>
      <c r="J246" s="18"/>
    </row>
    <row r="247" spans="1:10" ht="120.75" hidden="1">
      <c r="A247" s="68" t="s">
        <v>168</v>
      </c>
      <c r="B247" s="2">
        <v>0</v>
      </c>
      <c r="C247" s="41"/>
      <c r="D247" s="41">
        <f t="shared" si="6"/>
        <v>0</v>
      </c>
      <c r="E247" s="46"/>
      <c r="F247" s="46"/>
      <c r="G247" s="47">
        <f>E247+F247</f>
        <v>0</v>
      </c>
      <c r="H247" s="18"/>
      <c r="I247" s="3"/>
      <c r="J247" s="18">
        <f>H247+I247</f>
        <v>0</v>
      </c>
    </row>
    <row r="248" spans="1:10" ht="51.75" hidden="1">
      <c r="A248" s="6" t="s">
        <v>107</v>
      </c>
      <c r="B248" s="2">
        <v>5259.46</v>
      </c>
      <c r="C248" s="41"/>
      <c r="D248" s="41">
        <f>B248+C248</f>
        <v>5259.46</v>
      </c>
      <c r="E248" s="44"/>
      <c r="F248" s="44"/>
      <c r="G248" s="45"/>
      <c r="H248" s="3"/>
      <c r="I248" s="3"/>
      <c r="J248" s="3"/>
    </row>
    <row r="249" spans="1:10" ht="54" customHeight="1" hidden="1">
      <c r="A249" s="87" t="s">
        <v>102</v>
      </c>
      <c r="B249" s="2">
        <v>0</v>
      </c>
      <c r="C249" s="41"/>
      <c r="D249" s="41">
        <f>B249+C249</f>
        <v>0</v>
      </c>
      <c r="E249" s="46">
        <v>0</v>
      </c>
      <c r="F249" s="46"/>
      <c r="G249" s="47">
        <f>E249+F249</f>
        <v>0</v>
      </c>
      <c r="H249" s="18">
        <v>0</v>
      </c>
      <c r="I249" s="18"/>
      <c r="J249" s="18">
        <f>H249+I249</f>
        <v>0</v>
      </c>
    </row>
    <row r="250" spans="1:10" ht="48.75" customHeight="1" hidden="1">
      <c r="A250" s="88"/>
      <c r="B250" s="2">
        <v>4000</v>
      </c>
      <c r="C250" s="41"/>
      <c r="D250" s="41">
        <f>B250+C250</f>
        <v>4000</v>
      </c>
      <c r="E250" s="46">
        <v>4000</v>
      </c>
      <c r="F250" s="46"/>
      <c r="G250" s="47">
        <f>E250+F250</f>
        <v>4000</v>
      </c>
      <c r="H250" s="18">
        <v>4000</v>
      </c>
      <c r="I250" s="18"/>
      <c r="J250" s="18">
        <f>H250+I250</f>
        <v>4000</v>
      </c>
    </row>
    <row r="251" spans="1:10" ht="51.75" hidden="1">
      <c r="A251" s="6" t="s">
        <v>106</v>
      </c>
      <c r="B251" s="2">
        <v>12203.3</v>
      </c>
      <c r="C251" s="41"/>
      <c r="D251" s="41">
        <f>B251+C251</f>
        <v>12203.3</v>
      </c>
      <c r="E251" s="44"/>
      <c r="F251" s="46"/>
      <c r="G251" s="47"/>
      <c r="H251" s="3"/>
      <c r="I251" s="18"/>
      <c r="J251" s="18"/>
    </row>
    <row r="252" spans="1:10" ht="104.25" customHeight="1" hidden="1">
      <c r="A252" s="87" t="s">
        <v>126</v>
      </c>
      <c r="B252" s="2"/>
      <c r="C252" s="41"/>
      <c r="D252" s="41"/>
      <c r="E252" s="44">
        <v>58375.9</v>
      </c>
      <c r="F252" s="46"/>
      <c r="G252" s="47">
        <f>E252+F252</f>
        <v>58375.9</v>
      </c>
      <c r="H252" s="3">
        <v>25379.2</v>
      </c>
      <c r="I252" s="18"/>
      <c r="J252" s="18">
        <f>H252+I252</f>
        <v>25379.2</v>
      </c>
    </row>
    <row r="253" spans="1:10" ht="74.25" customHeight="1" hidden="1">
      <c r="A253" s="92"/>
      <c r="B253" s="2"/>
      <c r="C253" s="41"/>
      <c r="D253" s="41"/>
      <c r="E253" s="46">
        <v>0</v>
      </c>
      <c r="F253" s="46"/>
      <c r="G253" s="47">
        <f>E253+F253</f>
        <v>0</v>
      </c>
      <c r="H253" s="18">
        <v>0</v>
      </c>
      <c r="I253" s="3"/>
      <c r="J253" s="18">
        <f>H253+I253</f>
        <v>0</v>
      </c>
    </row>
    <row r="254" spans="1:10" ht="54" customHeight="1" hidden="1">
      <c r="A254" s="6" t="s">
        <v>115</v>
      </c>
      <c r="B254" s="2">
        <v>2716.186</v>
      </c>
      <c r="C254" s="41"/>
      <c r="D254" s="41">
        <f aca="true" t="shared" si="7" ref="D254:D264">B254+C254</f>
        <v>2716.186</v>
      </c>
      <c r="E254" s="46"/>
      <c r="F254" s="46"/>
      <c r="G254" s="47"/>
      <c r="H254" s="18"/>
      <c r="I254" s="3"/>
      <c r="J254" s="18"/>
    </row>
    <row r="255" spans="1:10" ht="69" hidden="1">
      <c r="A255" s="6" t="s">
        <v>130</v>
      </c>
      <c r="B255" s="2">
        <v>0</v>
      </c>
      <c r="C255" s="41"/>
      <c r="D255" s="41">
        <f t="shared" si="7"/>
        <v>0</v>
      </c>
      <c r="E255" s="46"/>
      <c r="F255" s="46"/>
      <c r="G255" s="47"/>
      <c r="H255" s="18"/>
      <c r="I255" s="3"/>
      <c r="J255" s="18"/>
    </row>
    <row r="256" spans="1:10" ht="69" hidden="1">
      <c r="A256" s="6" t="s">
        <v>131</v>
      </c>
      <c r="B256" s="2">
        <v>12</v>
      </c>
      <c r="C256" s="41"/>
      <c r="D256" s="41">
        <f t="shared" si="7"/>
        <v>12</v>
      </c>
      <c r="E256" s="46"/>
      <c r="F256" s="46"/>
      <c r="G256" s="47"/>
      <c r="H256" s="18"/>
      <c r="I256" s="3"/>
      <c r="J256" s="18"/>
    </row>
    <row r="257" spans="1:10" ht="34.5" hidden="1">
      <c r="A257" s="6" t="s">
        <v>132</v>
      </c>
      <c r="B257" s="2">
        <v>2100</v>
      </c>
      <c r="C257" s="41"/>
      <c r="D257" s="41">
        <f t="shared" si="7"/>
        <v>2100</v>
      </c>
      <c r="E257" s="46"/>
      <c r="F257" s="46"/>
      <c r="G257" s="47"/>
      <c r="H257" s="18"/>
      <c r="I257" s="3"/>
      <c r="J257" s="18"/>
    </row>
    <row r="258" spans="1:10" ht="17.25" hidden="1">
      <c r="A258" s="6" t="s">
        <v>133</v>
      </c>
      <c r="B258" s="2">
        <v>200</v>
      </c>
      <c r="C258" s="41"/>
      <c r="D258" s="41">
        <f t="shared" si="7"/>
        <v>200</v>
      </c>
      <c r="E258" s="46"/>
      <c r="F258" s="46"/>
      <c r="G258" s="47"/>
      <c r="H258" s="18"/>
      <c r="I258" s="3"/>
      <c r="J258" s="18"/>
    </row>
    <row r="259" spans="1:10" ht="59.25" customHeight="1" hidden="1">
      <c r="A259" s="87" t="s">
        <v>134</v>
      </c>
      <c r="B259" s="2">
        <v>83</v>
      </c>
      <c r="C259" s="41"/>
      <c r="D259" s="41">
        <f t="shared" si="7"/>
        <v>83</v>
      </c>
      <c r="E259" s="46"/>
      <c r="F259" s="46"/>
      <c r="G259" s="47"/>
      <c r="H259" s="18"/>
      <c r="I259" s="3"/>
      <c r="J259" s="18"/>
    </row>
    <row r="260" spans="1:10" ht="52.5" customHeight="1" hidden="1">
      <c r="A260" s="88"/>
      <c r="B260" s="2">
        <v>0</v>
      </c>
      <c r="C260" s="41"/>
      <c r="D260" s="41">
        <f t="shared" si="7"/>
        <v>0</v>
      </c>
      <c r="E260" s="46"/>
      <c r="F260" s="46"/>
      <c r="G260" s="47"/>
      <c r="H260" s="18"/>
      <c r="I260" s="3"/>
      <c r="J260" s="18"/>
    </row>
    <row r="261" spans="1:10" ht="37.5" customHeight="1" hidden="1">
      <c r="A261" s="87" t="s">
        <v>135</v>
      </c>
      <c r="B261" s="2">
        <f>B240+C240</f>
        <v>3098.8</v>
      </c>
      <c r="C261" s="41"/>
      <c r="D261" s="41">
        <f t="shared" si="7"/>
        <v>3098.8</v>
      </c>
      <c r="E261" s="46"/>
      <c r="F261" s="46"/>
      <c r="G261" s="47"/>
      <c r="H261" s="18"/>
      <c r="I261" s="3"/>
      <c r="J261" s="18"/>
    </row>
    <row r="262" spans="1:10" ht="34.5" customHeight="1" hidden="1">
      <c r="A262" s="88"/>
      <c r="B262" s="2">
        <v>19746.5</v>
      </c>
      <c r="C262" s="41"/>
      <c r="D262" s="41">
        <f t="shared" si="7"/>
        <v>19746.5</v>
      </c>
      <c r="E262" s="46"/>
      <c r="F262" s="46"/>
      <c r="G262" s="47"/>
      <c r="H262" s="18"/>
      <c r="I262" s="3"/>
      <c r="J262" s="18"/>
    </row>
    <row r="263" spans="1:10" ht="61.5" customHeight="1" hidden="1">
      <c r="A263" s="87" t="s">
        <v>151</v>
      </c>
      <c r="B263" s="2">
        <v>1018.4</v>
      </c>
      <c r="C263" s="41"/>
      <c r="D263" s="41">
        <f t="shared" si="7"/>
        <v>1018.4</v>
      </c>
      <c r="E263" s="46">
        <v>753</v>
      </c>
      <c r="F263" s="46"/>
      <c r="G263" s="47">
        <f>E263+F263</f>
        <v>753</v>
      </c>
      <c r="H263" s="18">
        <v>744.6</v>
      </c>
      <c r="I263" s="3"/>
      <c r="J263" s="18">
        <f>H263+I263</f>
        <v>744.6</v>
      </c>
    </row>
    <row r="264" spans="1:10" ht="42" customHeight="1" hidden="1">
      <c r="A264" s="88"/>
      <c r="B264" s="2">
        <v>0</v>
      </c>
      <c r="C264" s="41"/>
      <c r="D264" s="41">
        <f t="shared" si="7"/>
        <v>0</v>
      </c>
      <c r="E264" s="46">
        <v>0</v>
      </c>
      <c r="F264" s="46"/>
      <c r="G264" s="47">
        <f>E264+F264</f>
        <v>0</v>
      </c>
      <c r="H264" s="18">
        <v>0</v>
      </c>
      <c r="I264" s="3"/>
      <c r="J264" s="18">
        <f>H264+I264</f>
        <v>0</v>
      </c>
    </row>
    <row r="265" spans="1:10" ht="17.25" hidden="1">
      <c r="A265" s="6"/>
      <c r="B265" s="2"/>
      <c r="C265" s="41"/>
      <c r="D265" s="41"/>
      <c r="E265" s="46"/>
      <c r="F265" s="46"/>
      <c r="G265" s="47"/>
      <c r="H265" s="18"/>
      <c r="I265" s="3"/>
      <c r="J265" s="18"/>
    </row>
    <row r="266" spans="1:10" ht="69" hidden="1">
      <c r="A266" s="6" t="s">
        <v>154</v>
      </c>
      <c r="B266" s="2"/>
      <c r="C266" s="41"/>
      <c r="D266" s="41"/>
      <c r="E266" s="44"/>
      <c r="F266" s="44"/>
      <c r="G266" s="45"/>
      <c r="H266" s="3"/>
      <c r="I266" s="3"/>
      <c r="J266" s="3"/>
    </row>
    <row r="267" spans="1:10" ht="17.25">
      <c r="A267" s="6"/>
      <c r="B267" s="2"/>
      <c r="C267" s="41"/>
      <c r="D267" s="41"/>
      <c r="E267" s="44"/>
      <c r="F267" s="44"/>
      <c r="G267" s="45"/>
      <c r="H267" s="3"/>
      <c r="I267" s="3"/>
      <c r="J267" s="3"/>
    </row>
    <row r="268" spans="1:10" s="33" customFormat="1" ht="17.25">
      <c r="A268" s="1" t="s">
        <v>18</v>
      </c>
      <c r="B268" s="31"/>
      <c r="C268" s="48">
        <f>SUM(C8:C266)</f>
        <v>0</v>
      </c>
      <c r="D268" s="48"/>
      <c r="E268" s="49"/>
      <c r="F268" s="50">
        <f>F144</f>
        <v>13569</v>
      </c>
      <c r="G268" s="51"/>
      <c r="H268" s="32"/>
      <c r="I268" s="57">
        <f>I7</f>
        <v>0</v>
      </c>
      <c r="J268" s="32"/>
    </row>
    <row r="269" spans="8:10" ht="17.25">
      <c r="H269" s="35"/>
      <c r="I269" s="35"/>
      <c r="J269" s="35"/>
    </row>
  </sheetData>
  <sheetProtection/>
  <mergeCells count="32">
    <mergeCell ref="A1:J1"/>
    <mergeCell ref="A4:A5"/>
    <mergeCell ref="B4:D4"/>
    <mergeCell ref="E4:G4"/>
    <mergeCell ref="H4:J4"/>
    <mergeCell ref="A29:A30"/>
    <mergeCell ref="A58:A60"/>
    <mergeCell ref="B70:B72"/>
    <mergeCell ref="D70:D72"/>
    <mergeCell ref="A82:A83"/>
    <mergeCell ref="A93:A94"/>
    <mergeCell ref="A96:A97"/>
    <mergeCell ref="A108:A109"/>
    <mergeCell ref="A112:A113"/>
    <mergeCell ref="A137:A138"/>
    <mergeCell ref="A145:A146"/>
    <mergeCell ref="A147:A151"/>
    <mergeCell ref="A154:A155"/>
    <mergeCell ref="A156:A160"/>
    <mergeCell ref="A171:A172"/>
    <mergeCell ref="A175:A176"/>
    <mergeCell ref="A180:A182"/>
    <mergeCell ref="A203:A204"/>
    <mergeCell ref="A205:A206"/>
    <mergeCell ref="A261:A262"/>
    <mergeCell ref="A263:A264"/>
    <mergeCell ref="A207:A208"/>
    <mergeCell ref="A234:A235"/>
    <mergeCell ref="A238:A239"/>
    <mergeCell ref="A249:A250"/>
    <mergeCell ref="A252:A253"/>
    <mergeCell ref="A259:A2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0"/>
  <sheetViews>
    <sheetView tabSelected="1" zoomScalePageLayoutView="0" workbookViewId="0" topLeftCell="A1">
      <selection activeCell="C327" sqref="C327"/>
    </sheetView>
  </sheetViews>
  <sheetFormatPr defaultColWidth="9.00390625" defaultRowHeight="12.75"/>
  <cols>
    <col min="1" max="1" width="49.00390625" style="34" customWidth="1"/>
    <col min="2" max="2" width="15.125" style="20" customWidth="1"/>
    <col min="3" max="3" width="14.75390625" style="20" customWidth="1"/>
    <col min="4" max="4" width="15.125" style="20" customWidth="1"/>
    <col min="5" max="16384" width="9.125" style="5" customWidth="1"/>
  </cols>
  <sheetData>
    <row r="1" spans="1:4" ht="17.25">
      <c r="A1" s="103" t="s">
        <v>27</v>
      </c>
      <c r="B1" s="103"/>
      <c r="C1" s="103"/>
      <c r="D1" s="103"/>
    </row>
    <row r="2" spans="1:4" ht="8.25" customHeight="1">
      <c r="A2" s="76"/>
      <c r="B2" s="76"/>
      <c r="C2" s="76"/>
      <c r="D2" s="76"/>
    </row>
    <row r="4" spans="1:4" ht="17.25">
      <c r="A4" s="104" t="s">
        <v>4</v>
      </c>
      <c r="B4" s="106" t="s">
        <v>155</v>
      </c>
      <c r="C4" s="106"/>
      <c r="D4" s="106"/>
    </row>
    <row r="5" spans="1:4" ht="57.75" customHeight="1">
      <c r="A5" s="105"/>
      <c r="B5" s="21" t="s">
        <v>0</v>
      </c>
      <c r="C5" s="21" t="s">
        <v>2</v>
      </c>
      <c r="D5" s="21" t="s">
        <v>1</v>
      </c>
    </row>
    <row r="6" spans="1:4" ht="18" customHeight="1">
      <c r="A6" s="23">
        <v>1</v>
      </c>
      <c r="B6" s="23">
        <v>2</v>
      </c>
      <c r="C6" s="23">
        <v>3</v>
      </c>
      <c r="D6" s="23">
        <v>4</v>
      </c>
    </row>
    <row r="7" spans="1:4" ht="51.75" hidden="1">
      <c r="A7" s="54" t="s">
        <v>208</v>
      </c>
      <c r="B7" s="23"/>
      <c r="C7" s="23"/>
      <c r="D7" s="23"/>
    </row>
    <row r="8" spans="1:4" ht="34.5" hidden="1">
      <c r="A8" s="1" t="s">
        <v>6</v>
      </c>
      <c r="B8" s="21"/>
      <c r="C8" s="21"/>
      <c r="D8" s="21"/>
    </row>
    <row r="9" spans="1:4" ht="138" hidden="1">
      <c r="A9" s="77" t="s">
        <v>56</v>
      </c>
      <c r="B9" s="2">
        <v>0</v>
      </c>
      <c r="C9" s="2"/>
      <c r="D9" s="2">
        <f>B9+C9</f>
        <v>0</v>
      </c>
    </row>
    <row r="10" spans="1:4" ht="69" hidden="1">
      <c r="A10" s="78" t="s">
        <v>57</v>
      </c>
      <c r="B10" s="2"/>
      <c r="C10" s="2"/>
      <c r="D10" s="2"/>
    </row>
    <row r="11" spans="1:4" ht="17.25" hidden="1">
      <c r="A11" s="6"/>
      <c r="B11" s="2"/>
      <c r="C11" s="2"/>
      <c r="D11" s="2"/>
    </row>
    <row r="12" spans="1:4" ht="17.25" hidden="1">
      <c r="A12" s="6"/>
      <c r="B12" s="2"/>
      <c r="C12" s="2"/>
      <c r="D12" s="2"/>
    </row>
    <row r="13" spans="1:4" ht="17.25" hidden="1">
      <c r="A13" s="6"/>
      <c r="B13" s="2"/>
      <c r="C13" s="2"/>
      <c r="D13" s="2"/>
    </row>
    <row r="14" spans="1:4" ht="17.25" hidden="1">
      <c r="A14" s="1" t="s">
        <v>7</v>
      </c>
      <c r="B14" s="2"/>
      <c r="C14" s="2"/>
      <c r="D14" s="2"/>
    </row>
    <row r="15" spans="1:4" ht="34.5" hidden="1">
      <c r="A15" s="1" t="s">
        <v>69</v>
      </c>
      <c r="B15" s="2"/>
      <c r="C15" s="2"/>
      <c r="D15" s="2">
        <f>B15+C15</f>
        <v>0</v>
      </c>
    </row>
    <row r="16" spans="1:4" s="28" customFormat="1" ht="17.25" hidden="1">
      <c r="A16" s="83"/>
      <c r="B16" s="25"/>
      <c r="C16" s="25"/>
      <c r="D16" s="25"/>
    </row>
    <row r="17" spans="1:4" ht="17.25" hidden="1">
      <c r="A17" s="1"/>
      <c r="B17" s="2"/>
      <c r="C17" s="2"/>
      <c r="D17" s="2">
        <f>B17+C17</f>
        <v>0</v>
      </c>
    </row>
    <row r="18" spans="1:4" ht="17.25" hidden="1">
      <c r="A18" s="1" t="s">
        <v>8</v>
      </c>
      <c r="B18" s="2"/>
      <c r="C18" s="2"/>
      <c r="D18" s="2"/>
    </row>
    <row r="19" spans="1:4" ht="103.5" hidden="1">
      <c r="A19" s="6" t="s">
        <v>53</v>
      </c>
      <c r="B19" s="2"/>
      <c r="C19" s="2"/>
      <c r="D19" s="2">
        <f>B19+C19</f>
        <v>0</v>
      </c>
    </row>
    <row r="20" spans="1:4" ht="17.25" hidden="1">
      <c r="A20" s="6" t="s">
        <v>42</v>
      </c>
      <c r="B20" s="2"/>
      <c r="C20" s="2"/>
      <c r="D20" s="2">
        <f>B20+C20</f>
        <v>0</v>
      </c>
    </row>
    <row r="21" spans="1:4" ht="17.25" hidden="1">
      <c r="A21" s="1"/>
      <c r="B21" s="2"/>
      <c r="C21" s="2"/>
      <c r="D21" s="2"/>
    </row>
    <row r="22" spans="1:4" ht="26.25" customHeight="1" hidden="1">
      <c r="A22" s="1" t="s">
        <v>9</v>
      </c>
      <c r="B22" s="2"/>
      <c r="C22" s="2"/>
      <c r="D22" s="2"/>
    </row>
    <row r="23" spans="1:4" ht="17.25" hidden="1">
      <c r="A23" s="87"/>
      <c r="B23" s="2"/>
      <c r="C23" s="2"/>
      <c r="D23" s="2"/>
    </row>
    <row r="24" spans="1:4" ht="17.25" hidden="1">
      <c r="A24" s="88"/>
      <c r="B24" s="2"/>
      <c r="C24" s="2"/>
      <c r="D24" s="2"/>
    </row>
    <row r="25" spans="1:4" ht="39.75" customHeight="1" hidden="1">
      <c r="A25" s="87" t="s">
        <v>267</v>
      </c>
      <c r="B25" s="2">
        <v>85.4</v>
      </c>
      <c r="C25" s="2"/>
      <c r="D25" s="2">
        <f>B25+C25</f>
        <v>85.4</v>
      </c>
    </row>
    <row r="26" spans="1:4" ht="33" customHeight="1" hidden="1">
      <c r="A26" s="88"/>
      <c r="B26" s="2">
        <f>197.6+170</f>
        <v>367.6</v>
      </c>
      <c r="C26" s="2"/>
      <c r="D26" s="2">
        <f>B26+C26</f>
        <v>367.6</v>
      </c>
    </row>
    <row r="27" spans="1:4" ht="21.75" customHeight="1" hidden="1">
      <c r="A27" s="6"/>
      <c r="B27" s="2"/>
      <c r="C27" s="2"/>
      <c r="D27" s="2"/>
    </row>
    <row r="28" spans="1:4" ht="17.25" hidden="1">
      <c r="A28" s="1" t="s">
        <v>11</v>
      </c>
      <c r="B28" s="2"/>
      <c r="C28" s="2"/>
      <c r="D28" s="29">
        <f aca="true" t="shared" si="0" ref="D28:D41">B28+C28</f>
        <v>0</v>
      </c>
    </row>
    <row r="29" spans="1:4" ht="24.75" customHeight="1" hidden="1">
      <c r="A29" s="1" t="s">
        <v>10</v>
      </c>
      <c r="B29" s="2"/>
      <c r="C29" s="2"/>
      <c r="D29" s="29"/>
    </row>
    <row r="30" spans="1:4" ht="51.75" hidden="1">
      <c r="A30" s="6" t="s">
        <v>271</v>
      </c>
      <c r="B30" s="2">
        <v>11475</v>
      </c>
      <c r="C30" s="2"/>
      <c r="D30" s="29">
        <f>B30+C30</f>
        <v>11475</v>
      </c>
    </row>
    <row r="31" spans="1:4" ht="60" customHeight="1" hidden="1">
      <c r="A31" s="6" t="s">
        <v>256</v>
      </c>
      <c r="B31" s="2">
        <v>4217</v>
      </c>
      <c r="C31" s="2"/>
      <c r="D31" s="29">
        <f>B31+C31</f>
        <v>4217</v>
      </c>
    </row>
    <row r="32" spans="1:4" ht="17.25" hidden="1">
      <c r="A32" s="1" t="s">
        <v>272</v>
      </c>
      <c r="B32" s="2">
        <v>802</v>
      </c>
      <c r="C32" s="2"/>
      <c r="D32" s="29">
        <f>B32+C32</f>
        <v>802</v>
      </c>
    </row>
    <row r="33" spans="1:4" ht="175.5" customHeight="1" hidden="1">
      <c r="A33" s="6" t="s">
        <v>268</v>
      </c>
      <c r="B33" s="2">
        <v>54133.1</v>
      </c>
      <c r="C33" s="2"/>
      <c r="D33" s="29">
        <f t="shared" si="0"/>
        <v>54133.1</v>
      </c>
    </row>
    <row r="34" spans="1:4" ht="89.25" customHeight="1" hidden="1">
      <c r="A34" s="6" t="s">
        <v>269</v>
      </c>
      <c r="B34" s="2">
        <v>681.3</v>
      </c>
      <c r="C34" s="2"/>
      <c r="D34" s="29">
        <f t="shared" si="0"/>
        <v>681.3</v>
      </c>
    </row>
    <row r="35" spans="1:4" ht="42" customHeight="1" hidden="1">
      <c r="A35" s="6" t="s">
        <v>257</v>
      </c>
      <c r="B35" s="29">
        <v>6293</v>
      </c>
      <c r="C35" s="2"/>
      <c r="D35" s="29">
        <f t="shared" si="0"/>
        <v>6293</v>
      </c>
    </row>
    <row r="36" spans="1:4" ht="41.25" customHeight="1" hidden="1">
      <c r="A36" s="87" t="s">
        <v>262</v>
      </c>
      <c r="B36" s="2">
        <v>27.9</v>
      </c>
      <c r="C36" s="2"/>
      <c r="D36" s="29">
        <f t="shared" si="0"/>
        <v>27.9</v>
      </c>
    </row>
    <row r="37" spans="1:4" ht="36" customHeight="1" hidden="1">
      <c r="A37" s="88"/>
      <c r="B37" s="2">
        <v>248.7</v>
      </c>
      <c r="C37" s="2"/>
      <c r="D37" s="29">
        <f t="shared" si="0"/>
        <v>248.7</v>
      </c>
    </row>
    <row r="38" spans="1:4" ht="71.25" customHeight="1" hidden="1">
      <c r="A38" s="6" t="s">
        <v>263</v>
      </c>
      <c r="B38" s="2">
        <v>6000</v>
      </c>
      <c r="C38" s="2"/>
      <c r="D38" s="29">
        <f t="shared" si="0"/>
        <v>6000</v>
      </c>
    </row>
    <row r="39" spans="1:4" ht="62.25" customHeight="1" hidden="1">
      <c r="A39" s="6" t="s">
        <v>264</v>
      </c>
      <c r="B39" s="2">
        <v>11475</v>
      </c>
      <c r="C39" s="2"/>
      <c r="D39" s="29">
        <f t="shared" si="0"/>
        <v>11475</v>
      </c>
    </row>
    <row r="40" spans="1:4" ht="42.75" customHeight="1" hidden="1">
      <c r="A40" s="6" t="s">
        <v>265</v>
      </c>
      <c r="B40" s="2">
        <v>3700</v>
      </c>
      <c r="C40" s="2"/>
      <c r="D40" s="29">
        <f t="shared" si="0"/>
        <v>3700</v>
      </c>
    </row>
    <row r="41" spans="1:4" ht="51.75" customHeight="1" hidden="1">
      <c r="A41" s="6" t="s">
        <v>266</v>
      </c>
      <c r="B41" s="2">
        <v>1112</v>
      </c>
      <c r="C41" s="2"/>
      <c r="D41" s="29">
        <f t="shared" si="0"/>
        <v>1112</v>
      </c>
    </row>
    <row r="42" spans="1:4" ht="21" customHeight="1" hidden="1">
      <c r="A42" s="6"/>
      <c r="B42" s="2"/>
      <c r="C42" s="2"/>
      <c r="D42" s="2"/>
    </row>
    <row r="43" spans="1:4" ht="27.75" customHeight="1" hidden="1">
      <c r="A43" s="1" t="s">
        <v>14</v>
      </c>
      <c r="B43" s="2"/>
      <c r="C43" s="2"/>
      <c r="D43" s="2"/>
    </row>
    <row r="44" spans="1:4" ht="17.25" hidden="1">
      <c r="A44" s="87" t="s">
        <v>245</v>
      </c>
      <c r="B44" s="2">
        <v>9000</v>
      </c>
      <c r="C44" s="2"/>
      <c r="D44" s="2">
        <f aca="true" t="shared" si="1" ref="D44:D50">B44+C44</f>
        <v>9000</v>
      </c>
    </row>
    <row r="45" spans="1:4" ht="17.25" hidden="1">
      <c r="A45" s="99"/>
      <c r="B45" s="2">
        <v>22805</v>
      </c>
      <c r="C45" s="2"/>
      <c r="D45" s="2">
        <f t="shared" si="1"/>
        <v>22805</v>
      </c>
    </row>
    <row r="46" spans="1:4" ht="17.25" hidden="1">
      <c r="A46" s="92"/>
      <c r="B46" s="2">
        <v>0</v>
      </c>
      <c r="C46" s="2"/>
      <c r="D46" s="2">
        <f t="shared" si="1"/>
        <v>0</v>
      </c>
    </row>
    <row r="47" spans="1:4" ht="17.25" hidden="1">
      <c r="A47" s="87" t="s">
        <v>246</v>
      </c>
      <c r="B47" s="2">
        <v>350</v>
      </c>
      <c r="C47" s="2"/>
      <c r="D47" s="2">
        <f t="shared" si="1"/>
        <v>350</v>
      </c>
    </row>
    <row r="48" spans="1:4" ht="17.25" hidden="1">
      <c r="A48" s="109"/>
      <c r="B48" s="2">
        <v>0</v>
      </c>
      <c r="C48" s="2"/>
      <c r="D48" s="2">
        <f t="shared" si="1"/>
        <v>0</v>
      </c>
    </row>
    <row r="49" spans="1:4" ht="17.25" hidden="1">
      <c r="A49" s="87" t="s">
        <v>247</v>
      </c>
      <c r="B49" s="2">
        <v>4873.2</v>
      </c>
      <c r="C49" s="2"/>
      <c r="D49" s="2">
        <f t="shared" si="1"/>
        <v>4873.2</v>
      </c>
    </row>
    <row r="50" spans="1:4" ht="17.25" hidden="1">
      <c r="A50" s="110"/>
      <c r="B50" s="2">
        <v>130000</v>
      </c>
      <c r="C50" s="2"/>
      <c r="D50" s="2">
        <f t="shared" si="1"/>
        <v>130000</v>
      </c>
    </row>
    <row r="51" spans="1:4" ht="17.25" hidden="1">
      <c r="A51" s="110"/>
      <c r="B51" s="2">
        <v>0</v>
      </c>
      <c r="C51" s="2"/>
      <c r="D51" s="2">
        <f>B51+C51</f>
        <v>0</v>
      </c>
    </row>
    <row r="52" spans="1:4" ht="17.25" hidden="1">
      <c r="A52" s="109"/>
      <c r="B52" s="2">
        <v>0</v>
      </c>
      <c r="C52" s="2"/>
      <c r="D52" s="2"/>
    </row>
    <row r="53" spans="1:4" ht="296.25" customHeight="1" hidden="1">
      <c r="A53" s="6" t="s">
        <v>270</v>
      </c>
      <c r="B53" s="2">
        <v>2298.1</v>
      </c>
      <c r="C53" s="2"/>
      <c r="D53" s="2">
        <f aca="true" t="shared" si="2" ref="D53:D80">B53+C53</f>
        <v>2298.1</v>
      </c>
    </row>
    <row r="54" spans="1:4" ht="34.5" hidden="1">
      <c r="A54" s="6" t="s">
        <v>275</v>
      </c>
      <c r="B54" s="2">
        <v>5000</v>
      </c>
      <c r="C54" s="2"/>
      <c r="D54" s="2">
        <f t="shared" si="2"/>
        <v>5000</v>
      </c>
    </row>
    <row r="55" spans="1:4" ht="69" hidden="1">
      <c r="A55" s="6" t="s">
        <v>276</v>
      </c>
      <c r="B55" s="2">
        <v>18146.5</v>
      </c>
      <c r="C55" s="2"/>
      <c r="D55" s="2">
        <f t="shared" si="2"/>
        <v>18146.5</v>
      </c>
    </row>
    <row r="56" spans="1:4" ht="51.75" hidden="1">
      <c r="A56" s="6" t="s">
        <v>308</v>
      </c>
      <c r="B56" s="2">
        <v>115963.4</v>
      </c>
      <c r="C56" s="2"/>
      <c r="D56" s="2">
        <f t="shared" si="2"/>
        <v>115963.4</v>
      </c>
    </row>
    <row r="57" spans="1:4" ht="51.75" hidden="1">
      <c r="A57" s="6" t="s">
        <v>309</v>
      </c>
      <c r="B57" s="2">
        <v>7774</v>
      </c>
      <c r="C57" s="2"/>
      <c r="D57" s="2">
        <f t="shared" si="2"/>
        <v>7774</v>
      </c>
    </row>
    <row r="58" spans="1:4" ht="17.25" hidden="1">
      <c r="A58" s="6" t="s">
        <v>310</v>
      </c>
      <c r="B58" s="2">
        <v>1975</v>
      </c>
      <c r="C58" s="2"/>
      <c r="D58" s="2">
        <f t="shared" si="2"/>
        <v>1975</v>
      </c>
    </row>
    <row r="59" spans="1:4" ht="17.25" hidden="1">
      <c r="A59" s="6" t="s">
        <v>311</v>
      </c>
      <c r="B59" s="2">
        <v>26000</v>
      </c>
      <c r="C59" s="2"/>
      <c r="D59" s="2">
        <f t="shared" si="2"/>
        <v>26000</v>
      </c>
    </row>
    <row r="60" spans="1:4" ht="34.5" hidden="1">
      <c r="A60" s="6" t="s">
        <v>312</v>
      </c>
      <c r="B60" s="2">
        <v>13506.5</v>
      </c>
      <c r="C60" s="2"/>
      <c r="D60" s="2">
        <f t="shared" si="2"/>
        <v>13506.5</v>
      </c>
    </row>
    <row r="61" spans="1:4" ht="34.5" hidden="1">
      <c r="A61" s="6" t="s">
        <v>313</v>
      </c>
      <c r="B61" s="2">
        <v>570</v>
      </c>
      <c r="C61" s="2"/>
      <c r="D61" s="2">
        <f t="shared" si="2"/>
        <v>570</v>
      </c>
    </row>
    <row r="62" spans="1:4" ht="17.25" hidden="1">
      <c r="A62" s="6" t="s">
        <v>314</v>
      </c>
      <c r="B62" s="2">
        <v>602.4</v>
      </c>
      <c r="C62" s="2"/>
      <c r="D62" s="2">
        <f t="shared" si="2"/>
        <v>602.4</v>
      </c>
    </row>
    <row r="63" spans="1:4" ht="17.25" hidden="1">
      <c r="A63" s="6" t="s">
        <v>315</v>
      </c>
      <c r="B63" s="2">
        <v>34105.1</v>
      </c>
      <c r="C63" s="2"/>
      <c r="D63" s="2">
        <f t="shared" si="2"/>
        <v>34105.1</v>
      </c>
    </row>
    <row r="64" spans="1:4" ht="34.5" hidden="1">
      <c r="A64" s="6" t="s">
        <v>316</v>
      </c>
      <c r="B64" s="2">
        <v>9000</v>
      </c>
      <c r="C64" s="2"/>
      <c r="D64" s="2">
        <f t="shared" si="2"/>
        <v>9000</v>
      </c>
    </row>
    <row r="65" spans="1:4" ht="17.25" hidden="1">
      <c r="A65" s="6" t="s">
        <v>317</v>
      </c>
      <c r="B65" s="2">
        <v>4966.1</v>
      </c>
      <c r="C65" s="2"/>
      <c r="D65" s="2">
        <f t="shared" si="2"/>
        <v>4966.1</v>
      </c>
    </row>
    <row r="66" spans="1:4" ht="103.5" hidden="1">
      <c r="A66" s="6" t="s">
        <v>306</v>
      </c>
      <c r="B66" s="2">
        <v>83.1</v>
      </c>
      <c r="C66" s="2"/>
      <c r="D66" s="2">
        <f t="shared" si="2"/>
        <v>83.1</v>
      </c>
    </row>
    <row r="67" spans="1:4" ht="34.5" hidden="1">
      <c r="A67" s="6" t="s">
        <v>158</v>
      </c>
      <c r="B67" s="2">
        <v>21.8</v>
      </c>
      <c r="C67" s="2"/>
      <c r="D67" s="2">
        <f t="shared" si="2"/>
        <v>21.8</v>
      </c>
    </row>
    <row r="68" spans="1:4" ht="34.5" hidden="1">
      <c r="A68" s="6" t="s">
        <v>159</v>
      </c>
      <c r="B68" s="2">
        <v>117.5</v>
      </c>
      <c r="D68" s="2">
        <f t="shared" si="2"/>
        <v>117.5</v>
      </c>
    </row>
    <row r="69" spans="1:4" ht="17.25" hidden="1">
      <c r="A69" s="78" t="s">
        <v>160</v>
      </c>
      <c r="B69" s="2">
        <v>96.1</v>
      </c>
      <c r="C69" s="2"/>
      <c r="D69" s="2">
        <f t="shared" si="2"/>
        <v>96.1</v>
      </c>
    </row>
    <row r="70" spans="1:4" ht="51.75" hidden="1">
      <c r="A70" s="6" t="s">
        <v>199</v>
      </c>
      <c r="B70" s="100">
        <v>750.8</v>
      </c>
      <c r="C70" s="2"/>
      <c r="D70" s="100">
        <f>B70+C70+C72+C71</f>
        <v>750.8</v>
      </c>
    </row>
    <row r="71" spans="1:4" ht="51.75" hidden="1">
      <c r="A71" s="6" t="s">
        <v>200</v>
      </c>
      <c r="B71" s="101"/>
      <c r="C71" s="2"/>
      <c r="D71" s="101"/>
    </row>
    <row r="72" spans="1:4" ht="34.5" hidden="1">
      <c r="A72" s="6" t="s">
        <v>201</v>
      </c>
      <c r="B72" s="102"/>
      <c r="C72" s="2"/>
      <c r="D72" s="102"/>
    </row>
    <row r="73" spans="1:4" ht="17.25" hidden="1">
      <c r="A73" s="6" t="s">
        <v>202</v>
      </c>
      <c r="B73" s="2">
        <v>9257.9</v>
      </c>
      <c r="C73" s="2"/>
      <c r="D73" s="2">
        <f>B73+C73</f>
        <v>9257.9</v>
      </c>
    </row>
    <row r="74" spans="1:4" ht="34.5" hidden="1">
      <c r="A74" s="6" t="s">
        <v>203</v>
      </c>
      <c r="B74" s="2">
        <v>6433</v>
      </c>
      <c r="C74" s="2"/>
      <c r="D74" s="2">
        <f>B74+C74</f>
        <v>6433</v>
      </c>
    </row>
    <row r="75" spans="1:4" ht="34.5" hidden="1">
      <c r="A75" s="6" t="s">
        <v>161</v>
      </c>
      <c r="B75" s="2">
        <v>0</v>
      </c>
      <c r="C75" s="2"/>
      <c r="D75" s="2">
        <f t="shared" si="2"/>
        <v>0</v>
      </c>
    </row>
    <row r="76" spans="1:4" ht="51.75" hidden="1">
      <c r="A76" s="6" t="s">
        <v>49</v>
      </c>
      <c r="B76" s="2">
        <v>0</v>
      </c>
      <c r="C76" s="2"/>
      <c r="D76" s="2">
        <f t="shared" si="2"/>
        <v>0</v>
      </c>
    </row>
    <row r="77" spans="1:4" ht="34.5" hidden="1">
      <c r="A77" s="6" t="s">
        <v>50</v>
      </c>
      <c r="B77" s="2">
        <v>0</v>
      </c>
      <c r="C77" s="2"/>
      <c r="D77" s="2">
        <f t="shared" si="2"/>
        <v>0</v>
      </c>
    </row>
    <row r="78" spans="1:4" ht="34.5" hidden="1">
      <c r="A78" s="6" t="s">
        <v>51</v>
      </c>
      <c r="B78" s="2">
        <v>0</v>
      </c>
      <c r="C78" s="2"/>
      <c r="D78" s="2">
        <f t="shared" si="2"/>
        <v>0</v>
      </c>
    </row>
    <row r="79" spans="1:4" ht="86.25" hidden="1">
      <c r="A79" s="6" t="s">
        <v>67</v>
      </c>
      <c r="B79" s="2">
        <v>36</v>
      </c>
      <c r="C79" s="2"/>
      <c r="D79" s="2">
        <f t="shared" si="2"/>
        <v>36</v>
      </c>
    </row>
    <row r="80" spans="1:4" ht="86.25" hidden="1">
      <c r="A80" s="6" t="s">
        <v>68</v>
      </c>
      <c r="B80" s="2">
        <v>827</v>
      </c>
      <c r="C80" s="2"/>
      <c r="D80" s="2">
        <f t="shared" si="2"/>
        <v>827</v>
      </c>
    </row>
    <row r="81" spans="1:4" ht="86.25" hidden="1">
      <c r="A81" s="6" t="s">
        <v>244</v>
      </c>
      <c r="B81" s="2">
        <v>0</v>
      </c>
      <c r="C81" s="2"/>
      <c r="D81" s="2">
        <f>B81+C81</f>
        <v>0</v>
      </c>
    </row>
    <row r="82" spans="1:4" ht="120.75" hidden="1">
      <c r="A82" s="77" t="s">
        <v>243</v>
      </c>
      <c r="B82" s="2">
        <v>0</v>
      </c>
      <c r="C82" s="2"/>
      <c r="D82" s="2">
        <f>B82+C82</f>
        <v>0</v>
      </c>
    </row>
    <row r="83" spans="1:4" ht="17.25" hidden="1">
      <c r="A83" s="80"/>
      <c r="B83" s="2">
        <v>0</v>
      </c>
      <c r="C83" s="2"/>
      <c r="D83" s="2">
        <f>B83+C83</f>
        <v>0</v>
      </c>
    </row>
    <row r="84" spans="1:4" ht="17.25" hidden="1">
      <c r="A84" s="6"/>
      <c r="B84" s="2"/>
      <c r="C84" s="2"/>
      <c r="D84" s="2"/>
    </row>
    <row r="85" spans="1:4" ht="17.25" hidden="1">
      <c r="A85" s="6"/>
      <c r="B85" s="2"/>
      <c r="C85" s="2"/>
      <c r="D85" s="2"/>
    </row>
    <row r="86" spans="1:4" ht="18" customHeight="1" hidden="1">
      <c r="A86" s="1" t="s">
        <v>13</v>
      </c>
      <c r="B86" s="2"/>
      <c r="C86" s="2"/>
      <c r="D86" s="2"/>
    </row>
    <row r="87" spans="1:4" ht="27.75" customHeight="1" hidden="1">
      <c r="A87" s="87" t="s">
        <v>260</v>
      </c>
      <c r="B87" s="2">
        <v>303.6</v>
      </c>
      <c r="C87" s="2"/>
      <c r="D87" s="2">
        <f>B87+C87</f>
        <v>303.6</v>
      </c>
    </row>
    <row r="88" spans="1:4" ht="28.5" customHeight="1" hidden="1">
      <c r="A88" s="109"/>
      <c r="B88" s="2">
        <v>398</v>
      </c>
      <c r="C88" s="2"/>
      <c r="D88" s="2">
        <f>B88+C88</f>
        <v>398</v>
      </c>
    </row>
    <row r="89" spans="1:4" ht="34.5" hidden="1">
      <c r="A89" s="6" t="s">
        <v>277</v>
      </c>
      <c r="B89" s="2">
        <v>3596.2</v>
      </c>
      <c r="C89" s="2"/>
      <c r="D89" s="2">
        <f>B89+C89</f>
        <v>3596.2</v>
      </c>
    </row>
    <row r="90" spans="1:4" ht="86.25" hidden="1">
      <c r="A90" s="6" t="s">
        <v>278</v>
      </c>
      <c r="B90" s="2">
        <v>0</v>
      </c>
      <c r="C90" s="2"/>
      <c r="D90" s="2">
        <f>B90+C90</f>
        <v>0</v>
      </c>
    </row>
    <row r="91" spans="1:4" ht="71.25" customHeight="1" hidden="1">
      <c r="A91" s="87" t="s">
        <v>323</v>
      </c>
      <c r="B91" s="2">
        <v>16825</v>
      </c>
      <c r="C91" s="2"/>
      <c r="D91" s="2">
        <f aca="true" t="shared" si="3" ref="D91:D147">B91+C91</f>
        <v>16825</v>
      </c>
    </row>
    <row r="92" spans="1:4" ht="228" customHeight="1" hidden="1">
      <c r="A92" s="88"/>
      <c r="B92" s="2">
        <v>0</v>
      </c>
      <c r="C92" s="2"/>
      <c r="D92" s="2">
        <f t="shared" si="3"/>
        <v>0</v>
      </c>
    </row>
    <row r="93" spans="1:4" ht="42" customHeight="1" hidden="1">
      <c r="A93" s="6" t="s">
        <v>318</v>
      </c>
      <c r="B93" s="2">
        <v>65233.2</v>
      </c>
      <c r="C93" s="2"/>
      <c r="D93" s="2">
        <f t="shared" si="3"/>
        <v>65233.2</v>
      </c>
    </row>
    <row r="94" spans="1:4" ht="34.5" hidden="1">
      <c r="A94" s="6" t="s">
        <v>319</v>
      </c>
      <c r="B94" s="2">
        <v>3767.54</v>
      </c>
      <c r="C94" s="2"/>
      <c r="D94" s="2">
        <f t="shared" si="3"/>
        <v>3767.54</v>
      </c>
    </row>
    <row r="95" spans="1:4" ht="41.25" customHeight="1" hidden="1">
      <c r="A95" s="6" t="s">
        <v>320</v>
      </c>
      <c r="B95" s="2">
        <v>2270.2</v>
      </c>
      <c r="C95" s="2"/>
      <c r="D95" s="2">
        <f t="shared" si="3"/>
        <v>2270.2</v>
      </c>
    </row>
    <row r="96" spans="1:4" ht="17.25" hidden="1">
      <c r="A96" s="75" t="s">
        <v>321</v>
      </c>
      <c r="B96" s="2">
        <v>5480</v>
      </c>
      <c r="C96" s="2"/>
      <c r="D96" s="2">
        <f t="shared" si="3"/>
        <v>5480</v>
      </c>
    </row>
    <row r="97" spans="1:4" ht="51.75" hidden="1">
      <c r="A97" s="6" t="s">
        <v>322</v>
      </c>
      <c r="B97" s="2">
        <v>12285.7</v>
      </c>
      <c r="C97" s="2"/>
      <c r="D97" s="2">
        <f t="shared" si="3"/>
        <v>12285.7</v>
      </c>
    </row>
    <row r="98" spans="1:4" ht="34.5" hidden="1">
      <c r="A98" s="77" t="s">
        <v>324</v>
      </c>
      <c r="B98" s="2">
        <v>3596.2</v>
      </c>
      <c r="C98" s="2"/>
      <c r="D98" s="2">
        <f t="shared" si="3"/>
        <v>3596.2</v>
      </c>
    </row>
    <row r="99" spans="1:4" ht="138" hidden="1">
      <c r="A99" s="77" t="s">
        <v>325</v>
      </c>
      <c r="B99" s="2">
        <v>1080</v>
      </c>
      <c r="C99" s="2"/>
      <c r="D99" s="2">
        <f t="shared" si="3"/>
        <v>1080</v>
      </c>
    </row>
    <row r="100" spans="1:4" ht="51.75" hidden="1">
      <c r="A100" s="6" t="s">
        <v>236</v>
      </c>
      <c r="B100" s="2">
        <v>0</v>
      </c>
      <c r="C100" s="2"/>
      <c r="D100" s="2">
        <f t="shared" si="3"/>
        <v>0</v>
      </c>
    </row>
    <row r="101" spans="1:4" ht="69" hidden="1">
      <c r="A101" s="6" t="s">
        <v>237</v>
      </c>
      <c r="B101" s="2">
        <v>0</v>
      </c>
      <c r="C101" s="2"/>
      <c r="D101" s="2">
        <f t="shared" si="3"/>
        <v>0</v>
      </c>
    </row>
    <row r="102" spans="1:4" ht="17.25" hidden="1">
      <c r="A102" s="87" t="s">
        <v>100</v>
      </c>
      <c r="B102" s="2">
        <v>0</v>
      </c>
      <c r="C102" s="2"/>
      <c r="D102" s="2">
        <f t="shared" si="3"/>
        <v>0</v>
      </c>
    </row>
    <row r="103" spans="1:4" ht="17.25" hidden="1">
      <c r="A103" s="88"/>
      <c r="B103" s="2">
        <v>302616.663</v>
      </c>
      <c r="C103" s="2"/>
      <c r="D103" s="2">
        <f t="shared" si="3"/>
        <v>302616.663</v>
      </c>
    </row>
    <row r="104" spans="1:4" ht="86.25" hidden="1">
      <c r="A104" s="6" t="s">
        <v>238</v>
      </c>
      <c r="B104" s="2">
        <v>0</v>
      </c>
      <c r="C104" s="2"/>
      <c r="D104" s="2">
        <f t="shared" si="3"/>
        <v>0</v>
      </c>
    </row>
    <row r="105" spans="1:4" ht="34.5" hidden="1">
      <c r="A105" s="6" t="s">
        <v>240</v>
      </c>
      <c r="B105" s="2">
        <v>0</v>
      </c>
      <c r="C105" s="2"/>
      <c r="D105" s="2">
        <f t="shared" si="3"/>
        <v>0</v>
      </c>
    </row>
    <row r="106" spans="1:4" ht="69" hidden="1">
      <c r="A106" s="6" t="s">
        <v>141</v>
      </c>
      <c r="B106" s="2">
        <v>2980</v>
      </c>
      <c r="C106" s="2"/>
      <c r="D106" s="2">
        <f t="shared" si="3"/>
        <v>2980</v>
      </c>
    </row>
    <row r="107" spans="1:4" ht="34.5" hidden="1">
      <c r="A107" s="6" t="s">
        <v>123</v>
      </c>
      <c r="B107" s="2">
        <v>6057</v>
      </c>
      <c r="C107" s="2"/>
      <c r="D107" s="2">
        <f t="shared" si="3"/>
        <v>6057</v>
      </c>
    </row>
    <row r="108" spans="1:4" ht="69" hidden="1">
      <c r="A108" s="6" t="s">
        <v>124</v>
      </c>
      <c r="B108" s="2">
        <v>350</v>
      </c>
      <c r="C108" s="2"/>
      <c r="D108" s="2">
        <f t="shared" si="3"/>
        <v>350</v>
      </c>
    </row>
    <row r="109" spans="1:4" ht="155.25" hidden="1">
      <c r="A109" s="6" t="s">
        <v>127</v>
      </c>
      <c r="B109" s="2">
        <v>0</v>
      </c>
      <c r="C109" s="2"/>
      <c r="D109" s="2">
        <f t="shared" si="3"/>
        <v>0</v>
      </c>
    </row>
    <row r="110" spans="1:4" ht="17.25" hidden="1">
      <c r="A110" s="6" t="s">
        <v>128</v>
      </c>
      <c r="B110" s="2">
        <v>7399.4</v>
      </c>
      <c r="C110" s="2"/>
      <c r="D110" s="2">
        <f t="shared" si="3"/>
        <v>7399.4</v>
      </c>
    </row>
    <row r="111" spans="1:4" ht="34.5" hidden="1">
      <c r="A111" s="6" t="s">
        <v>129</v>
      </c>
      <c r="B111" s="2">
        <v>0</v>
      </c>
      <c r="C111" s="2"/>
      <c r="D111" s="2">
        <f t="shared" si="3"/>
        <v>0</v>
      </c>
    </row>
    <row r="112" spans="1:4" ht="34.5" hidden="1">
      <c r="A112" s="6" t="s">
        <v>142</v>
      </c>
      <c r="B112" s="2">
        <v>10377.1</v>
      </c>
      <c r="C112" s="2"/>
      <c r="D112" s="2">
        <f t="shared" si="3"/>
        <v>10377.1</v>
      </c>
    </row>
    <row r="113" spans="1:4" ht="34.5" hidden="1">
      <c r="A113" s="6" t="s">
        <v>143</v>
      </c>
      <c r="B113" s="2">
        <f>5574.9-100</f>
        <v>5474.9</v>
      </c>
      <c r="C113" s="2"/>
      <c r="D113" s="2">
        <f t="shared" si="3"/>
        <v>5474.9</v>
      </c>
    </row>
    <row r="114" spans="1:4" ht="34.5" hidden="1">
      <c r="A114" s="6" t="s">
        <v>144</v>
      </c>
      <c r="B114" s="2">
        <v>6961</v>
      </c>
      <c r="C114" s="2"/>
      <c r="D114" s="2">
        <f t="shared" si="3"/>
        <v>6961</v>
      </c>
    </row>
    <row r="115" spans="1:4" ht="34.5" hidden="1">
      <c r="A115" s="6" t="s">
        <v>145</v>
      </c>
      <c r="B115" s="2">
        <v>7039</v>
      </c>
      <c r="C115" s="2"/>
      <c r="D115" s="2">
        <f t="shared" si="3"/>
        <v>7039</v>
      </c>
    </row>
    <row r="116" spans="1:4" ht="86.25" hidden="1">
      <c r="A116" s="6" t="s">
        <v>146</v>
      </c>
      <c r="B116" s="2">
        <v>443.3</v>
      </c>
      <c r="C116" s="2"/>
      <c r="D116" s="2">
        <f t="shared" si="3"/>
        <v>443.3</v>
      </c>
    </row>
    <row r="117" spans="1:4" ht="34.5" hidden="1">
      <c r="A117" s="6" t="s">
        <v>147</v>
      </c>
      <c r="B117" s="2">
        <f>90.7+3659.3</f>
        <v>3750</v>
      </c>
      <c r="C117" s="2"/>
      <c r="D117" s="2">
        <f t="shared" si="3"/>
        <v>3750</v>
      </c>
    </row>
    <row r="118" spans="1:4" ht="86.25" hidden="1">
      <c r="A118" s="6" t="s">
        <v>148</v>
      </c>
      <c r="B118" s="2">
        <v>0</v>
      </c>
      <c r="C118" s="2"/>
      <c r="D118" s="2">
        <f t="shared" si="3"/>
        <v>0</v>
      </c>
    </row>
    <row r="119" spans="1:4" ht="51.75" hidden="1">
      <c r="A119" s="6" t="s">
        <v>149</v>
      </c>
      <c r="B119" s="2">
        <f>D113</f>
        <v>5474.9</v>
      </c>
      <c r="C119" s="2"/>
      <c r="D119" s="2">
        <f t="shared" si="3"/>
        <v>5474.9</v>
      </c>
    </row>
    <row r="120" spans="1:4" ht="34.5" hidden="1">
      <c r="A120" s="6" t="s">
        <v>150</v>
      </c>
      <c r="B120" s="2">
        <v>1785</v>
      </c>
      <c r="C120" s="2"/>
      <c r="D120" s="2">
        <f t="shared" si="3"/>
        <v>1785</v>
      </c>
    </row>
    <row r="121" spans="1:4" ht="17.25" hidden="1">
      <c r="A121" s="6" t="s">
        <v>60</v>
      </c>
      <c r="B121" s="2">
        <v>0</v>
      </c>
      <c r="C121" s="2"/>
      <c r="D121" s="2">
        <f t="shared" si="3"/>
        <v>0</v>
      </c>
    </row>
    <row r="122" spans="1:4" ht="34.5" hidden="1">
      <c r="A122" s="6" t="s">
        <v>92</v>
      </c>
      <c r="B122" s="2"/>
      <c r="C122" s="2"/>
      <c r="D122" s="2">
        <f t="shared" si="3"/>
        <v>0</v>
      </c>
    </row>
    <row r="123" spans="1:4" ht="103.5" hidden="1">
      <c r="A123" s="6" t="s">
        <v>95</v>
      </c>
      <c r="B123" s="2">
        <v>28212</v>
      </c>
      <c r="C123" s="2"/>
      <c r="D123" s="2">
        <f t="shared" si="3"/>
        <v>28212</v>
      </c>
    </row>
    <row r="124" spans="1:4" ht="103.5" hidden="1">
      <c r="A124" s="6" t="s">
        <v>96</v>
      </c>
      <c r="B124" s="2">
        <v>4784.8</v>
      </c>
      <c r="C124" s="2"/>
      <c r="D124" s="2">
        <f t="shared" si="3"/>
        <v>4784.8</v>
      </c>
    </row>
    <row r="125" spans="1:4" ht="17.25" hidden="1">
      <c r="A125" s="6"/>
      <c r="B125" s="2"/>
      <c r="C125" s="2"/>
      <c r="D125" s="2"/>
    </row>
    <row r="126" spans="1:4" ht="17.25" hidden="1">
      <c r="A126" s="1" t="s">
        <v>17</v>
      </c>
      <c r="B126" s="2"/>
      <c r="C126" s="2"/>
      <c r="D126" s="2"/>
    </row>
    <row r="127" spans="1:4" ht="172.5" customHeight="1" hidden="1">
      <c r="A127" s="90" t="s">
        <v>99</v>
      </c>
      <c r="B127" s="2">
        <v>0</v>
      </c>
      <c r="C127" s="2"/>
      <c r="D127" s="2">
        <f t="shared" si="3"/>
        <v>0</v>
      </c>
    </row>
    <row r="128" spans="1:4" ht="172.5" customHeight="1" hidden="1">
      <c r="A128" s="91"/>
      <c r="B128" s="2">
        <v>33.8</v>
      </c>
      <c r="C128" s="2"/>
      <c r="D128" s="2">
        <f t="shared" si="3"/>
        <v>33.8</v>
      </c>
    </row>
    <row r="129" spans="1:4" ht="17.25" hidden="1">
      <c r="A129" s="81" t="s">
        <v>89</v>
      </c>
      <c r="B129" s="2"/>
      <c r="C129" s="2"/>
      <c r="D129" s="2">
        <f t="shared" si="3"/>
        <v>0</v>
      </c>
    </row>
    <row r="130" spans="1:4" ht="27" customHeight="1" hidden="1">
      <c r="A130" s="6" t="s">
        <v>125</v>
      </c>
      <c r="B130" s="2">
        <v>197383</v>
      </c>
      <c r="C130" s="2"/>
      <c r="D130" s="2">
        <f t="shared" si="3"/>
        <v>197383</v>
      </c>
    </row>
    <row r="131" spans="1:4" ht="17.25" hidden="1">
      <c r="A131" s="6" t="s">
        <v>295</v>
      </c>
      <c r="B131" s="2">
        <v>6000</v>
      </c>
      <c r="C131" s="2"/>
      <c r="D131" s="2">
        <f t="shared" si="3"/>
        <v>6000</v>
      </c>
    </row>
    <row r="132" spans="1:4" ht="16.5" customHeight="1" hidden="1">
      <c r="A132" s="6"/>
      <c r="B132" s="2"/>
      <c r="C132" s="2"/>
      <c r="D132" s="2"/>
    </row>
    <row r="133" spans="1:4" ht="20.25" customHeight="1" hidden="1">
      <c r="A133" s="1" t="s">
        <v>15</v>
      </c>
      <c r="B133" s="2"/>
      <c r="C133" s="2"/>
      <c r="D133" s="2"/>
    </row>
    <row r="134" spans="1:4" ht="42.75" customHeight="1" hidden="1">
      <c r="A134" s="80" t="s">
        <v>300</v>
      </c>
      <c r="B134" s="2">
        <v>2173</v>
      </c>
      <c r="C134" s="2"/>
      <c r="D134" s="2">
        <f t="shared" si="3"/>
        <v>2173</v>
      </c>
    </row>
    <row r="135" spans="1:4" ht="34.5" hidden="1">
      <c r="A135" s="6" t="s">
        <v>298</v>
      </c>
      <c r="B135" s="2">
        <v>8717.9</v>
      </c>
      <c r="C135" s="2"/>
      <c r="D135" s="2">
        <f t="shared" si="3"/>
        <v>8717.9</v>
      </c>
    </row>
    <row r="136" spans="1:4" ht="17.25" hidden="1">
      <c r="A136" s="84" t="s">
        <v>299</v>
      </c>
      <c r="B136" s="2">
        <v>948.6</v>
      </c>
      <c r="C136" s="2"/>
      <c r="D136" s="2">
        <f t="shared" si="3"/>
        <v>948.6</v>
      </c>
    </row>
    <row r="137" spans="1:4" ht="17.25" hidden="1">
      <c r="A137" s="6" t="s">
        <v>221</v>
      </c>
      <c r="B137" s="85">
        <v>259.2</v>
      </c>
      <c r="C137" s="2"/>
      <c r="D137" s="2">
        <f t="shared" si="3"/>
        <v>259.2</v>
      </c>
    </row>
    <row r="138" spans="1:4" ht="19.5" customHeight="1" hidden="1">
      <c r="A138" s="6" t="s">
        <v>301</v>
      </c>
      <c r="B138" s="20">
        <v>1.9</v>
      </c>
      <c r="C138" s="2"/>
      <c r="D138" s="2">
        <f t="shared" si="3"/>
        <v>1.9</v>
      </c>
    </row>
    <row r="139" spans="1:4" ht="17.25" hidden="1">
      <c r="A139" s="6"/>
      <c r="B139" s="2">
        <v>40</v>
      </c>
      <c r="C139" s="2"/>
      <c r="D139" s="2">
        <f t="shared" si="3"/>
        <v>40</v>
      </c>
    </row>
    <row r="140" spans="1:4" ht="17.25" hidden="1">
      <c r="A140" s="6"/>
      <c r="B140" s="2">
        <v>0</v>
      </c>
      <c r="C140" s="2"/>
      <c r="D140" s="2">
        <f t="shared" si="3"/>
        <v>0</v>
      </c>
    </row>
    <row r="141" spans="1:4" ht="17.25" hidden="1">
      <c r="A141" s="79"/>
      <c r="B141" s="2">
        <v>259.2</v>
      </c>
      <c r="C141" s="2"/>
      <c r="D141" s="2">
        <f t="shared" si="3"/>
        <v>259.2</v>
      </c>
    </row>
    <row r="142" spans="1:4" ht="34.5" hidden="1">
      <c r="A142" s="6" t="s">
        <v>241</v>
      </c>
      <c r="B142" s="2">
        <v>2005</v>
      </c>
      <c r="C142" s="2"/>
      <c r="D142" s="2">
        <f t="shared" si="3"/>
        <v>2005</v>
      </c>
    </row>
    <row r="143" spans="1:4" ht="17.25" hidden="1">
      <c r="A143" s="87" t="s">
        <v>223</v>
      </c>
      <c r="B143" s="2">
        <v>1482.1</v>
      </c>
      <c r="C143" s="2"/>
      <c r="D143" s="2">
        <f t="shared" si="3"/>
        <v>1482.1</v>
      </c>
    </row>
    <row r="144" spans="1:4" ht="17.25" hidden="1">
      <c r="A144" s="88"/>
      <c r="B144" s="2">
        <v>5157.9</v>
      </c>
      <c r="C144" s="2"/>
      <c r="D144" s="2">
        <f t="shared" si="3"/>
        <v>5157.9</v>
      </c>
    </row>
    <row r="145" spans="1:4" ht="20.25" customHeight="1" hidden="1">
      <c r="A145" s="6"/>
      <c r="B145" s="2"/>
      <c r="C145" s="2"/>
      <c r="D145" s="2"/>
    </row>
    <row r="146" spans="1:4" ht="30" customHeight="1">
      <c r="A146" s="1" t="s">
        <v>5</v>
      </c>
      <c r="B146" s="2"/>
      <c r="C146" s="2"/>
      <c r="D146" s="2"/>
    </row>
    <row r="147" spans="1:4" ht="103.5" hidden="1">
      <c r="A147" s="77" t="s">
        <v>306</v>
      </c>
      <c r="B147" s="2"/>
      <c r="C147" s="2"/>
      <c r="D147" s="2">
        <f t="shared" si="3"/>
        <v>0</v>
      </c>
    </row>
    <row r="148" spans="1:4" ht="62.25" customHeight="1">
      <c r="A148" s="6" t="s">
        <v>326</v>
      </c>
      <c r="B148" s="2">
        <v>0</v>
      </c>
      <c r="C148" s="2">
        <f>124600.4+100</f>
        <v>124700.4</v>
      </c>
      <c r="D148" s="2">
        <f aca="true" t="shared" si="4" ref="D148:D157">B148+C148</f>
        <v>124700.4</v>
      </c>
    </row>
    <row r="149" spans="1:4" ht="23.25" customHeight="1" hidden="1">
      <c r="A149" s="6" t="s">
        <v>302</v>
      </c>
      <c r="B149" s="2">
        <v>115</v>
      </c>
      <c r="C149" s="2"/>
      <c r="D149" s="2">
        <f t="shared" si="4"/>
        <v>115</v>
      </c>
    </row>
    <row r="150" spans="1:4" ht="34.5" hidden="1">
      <c r="A150" s="6" t="s">
        <v>303</v>
      </c>
      <c r="B150" s="2">
        <v>27607.7</v>
      </c>
      <c r="C150" s="2"/>
      <c r="D150" s="2">
        <f t="shared" si="4"/>
        <v>27607.7</v>
      </c>
    </row>
    <row r="151" spans="1:4" ht="23.25" customHeight="1" hidden="1">
      <c r="A151" s="6" t="s">
        <v>304</v>
      </c>
      <c r="B151" s="2">
        <v>1477</v>
      </c>
      <c r="C151" s="2"/>
      <c r="D151" s="2">
        <f t="shared" si="4"/>
        <v>1477</v>
      </c>
    </row>
    <row r="152" spans="1:4" ht="24" customHeight="1" hidden="1">
      <c r="A152" s="6" t="s">
        <v>305</v>
      </c>
      <c r="B152" s="2">
        <v>5532.4</v>
      </c>
      <c r="C152" s="2"/>
      <c r="D152" s="2">
        <f t="shared" si="4"/>
        <v>5532.4</v>
      </c>
    </row>
    <row r="153" spans="1:4" ht="34.5" hidden="1">
      <c r="A153" s="1" t="s">
        <v>307</v>
      </c>
      <c r="B153" s="2">
        <v>1168.5</v>
      </c>
      <c r="C153" s="2"/>
      <c r="D153" s="2">
        <f t="shared" si="4"/>
        <v>1168.5</v>
      </c>
    </row>
    <row r="154" spans="1:4" ht="40.5" customHeight="1" hidden="1">
      <c r="A154" s="87" t="s">
        <v>255</v>
      </c>
      <c r="B154" s="2">
        <v>6082.7</v>
      </c>
      <c r="C154" s="2"/>
      <c r="D154" s="2">
        <f t="shared" si="4"/>
        <v>6082.7</v>
      </c>
    </row>
    <row r="155" spans="1:4" ht="32.25" customHeight="1" hidden="1">
      <c r="A155" s="88"/>
      <c r="B155" s="2">
        <v>3853.7</v>
      </c>
      <c r="C155" s="2"/>
      <c r="D155" s="2">
        <f t="shared" si="4"/>
        <v>3853.7</v>
      </c>
    </row>
    <row r="156" spans="1:4" ht="17.25" hidden="1">
      <c r="A156" s="6" t="s">
        <v>194</v>
      </c>
      <c r="B156" s="2">
        <v>495435.6</v>
      </c>
      <c r="C156" s="2"/>
      <c r="D156" s="2">
        <f t="shared" si="4"/>
        <v>495435.6</v>
      </c>
    </row>
    <row r="157" spans="1:4" ht="17.25" hidden="1">
      <c r="A157" s="6" t="s">
        <v>195</v>
      </c>
      <c r="B157" s="2">
        <v>82472</v>
      </c>
      <c r="C157" s="2"/>
      <c r="D157" s="2">
        <f t="shared" si="4"/>
        <v>82472</v>
      </c>
    </row>
    <row r="158" spans="1:4" ht="17.25" hidden="1">
      <c r="A158" s="6" t="s">
        <v>186</v>
      </c>
      <c r="B158" s="2">
        <v>161280.8</v>
      </c>
      <c r="C158" s="2"/>
      <c r="D158" s="2">
        <f aca="true" t="shared" si="5" ref="D158:D191">B158+C158</f>
        <v>161280.8</v>
      </c>
    </row>
    <row r="159" spans="1:4" ht="34.5" hidden="1">
      <c r="A159" s="6" t="s">
        <v>187</v>
      </c>
      <c r="B159" s="2">
        <v>7800</v>
      </c>
      <c r="C159" s="2"/>
      <c r="D159" s="2">
        <f t="shared" si="5"/>
        <v>7800</v>
      </c>
    </row>
    <row r="160" spans="1:4" ht="51.75" hidden="1">
      <c r="A160" s="6" t="s">
        <v>188</v>
      </c>
      <c r="B160" s="2">
        <v>11262.8</v>
      </c>
      <c r="C160" s="2"/>
      <c r="D160" s="2">
        <f t="shared" si="5"/>
        <v>11262.8</v>
      </c>
    </row>
    <row r="161" spans="1:4" ht="69" hidden="1">
      <c r="A161" s="6" t="s">
        <v>189</v>
      </c>
      <c r="B161" s="2">
        <v>203526.1</v>
      </c>
      <c r="C161" s="2"/>
      <c r="D161" s="2">
        <f t="shared" si="5"/>
        <v>203526.1</v>
      </c>
    </row>
    <row r="162" spans="1:4" ht="34.5" hidden="1">
      <c r="A162" s="6" t="s">
        <v>190</v>
      </c>
      <c r="B162" s="2">
        <v>655</v>
      </c>
      <c r="C162" s="2"/>
      <c r="D162" s="2">
        <f t="shared" si="5"/>
        <v>655</v>
      </c>
    </row>
    <row r="163" spans="1:4" ht="17.25" hidden="1">
      <c r="A163" s="87" t="s">
        <v>64</v>
      </c>
      <c r="B163" s="2">
        <v>0</v>
      </c>
      <c r="C163" s="2"/>
      <c r="D163" s="2">
        <f t="shared" si="5"/>
        <v>0</v>
      </c>
    </row>
    <row r="164" spans="1:4" ht="172.5" customHeight="1" hidden="1">
      <c r="A164" s="94"/>
      <c r="B164" s="2">
        <v>206.5</v>
      </c>
      <c r="C164" s="2"/>
      <c r="D164" s="2">
        <f t="shared" si="5"/>
        <v>206.5</v>
      </c>
    </row>
    <row r="165" spans="1:4" ht="86.25" hidden="1">
      <c r="A165" s="77" t="s">
        <v>193</v>
      </c>
      <c r="B165" s="2">
        <v>0</v>
      </c>
      <c r="C165" s="2"/>
      <c r="D165" s="2">
        <f t="shared" si="5"/>
        <v>0</v>
      </c>
    </row>
    <row r="166" spans="1:4" ht="69" hidden="1">
      <c r="A166" s="6" t="s">
        <v>192</v>
      </c>
      <c r="B166" s="2">
        <v>452.4</v>
      </c>
      <c r="C166" s="2"/>
      <c r="D166" s="2">
        <f t="shared" si="5"/>
        <v>452.4</v>
      </c>
    </row>
    <row r="167" spans="1:4" ht="17.25" hidden="1">
      <c r="A167" s="87" t="s">
        <v>55</v>
      </c>
      <c r="B167" s="7"/>
      <c r="C167" s="8"/>
      <c r="D167" s="2">
        <f t="shared" si="5"/>
        <v>0</v>
      </c>
    </row>
    <row r="168" spans="1:4" s="16" customFormat="1" ht="172.5" customHeight="1" hidden="1">
      <c r="A168" s="89"/>
      <c r="B168" s="12"/>
      <c r="C168" s="12"/>
      <c r="D168" s="2">
        <f t="shared" si="5"/>
        <v>0</v>
      </c>
    </row>
    <row r="169" spans="1:4" s="16" customFormat="1" ht="69" hidden="1">
      <c r="A169" s="78" t="s">
        <v>191</v>
      </c>
      <c r="B169" s="2">
        <v>2337.7</v>
      </c>
      <c r="C169" s="2"/>
      <c r="D169" s="2">
        <f t="shared" si="5"/>
        <v>2337.7</v>
      </c>
    </row>
    <row r="170" spans="1:4" s="16" customFormat="1" ht="34.5" hidden="1">
      <c r="A170" s="78" t="s">
        <v>38</v>
      </c>
      <c r="B170" s="12">
        <v>0</v>
      </c>
      <c r="C170" s="12"/>
      <c r="D170" s="2">
        <f t="shared" si="5"/>
        <v>0</v>
      </c>
    </row>
    <row r="171" spans="1:4" s="16" customFormat="1" ht="51.75" hidden="1">
      <c r="A171" s="78" t="s">
        <v>39</v>
      </c>
      <c r="B171" s="12">
        <v>0</v>
      </c>
      <c r="C171" s="12"/>
      <c r="D171" s="2">
        <f t="shared" si="5"/>
        <v>0</v>
      </c>
    </row>
    <row r="172" spans="1:4" s="16" customFormat="1" ht="17.25" hidden="1">
      <c r="A172" s="87" t="s">
        <v>63</v>
      </c>
      <c r="B172" s="12">
        <v>0</v>
      </c>
      <c r="C172" s="12"/>
      <c r="D172" s="2">
        <f t="shared" si="5"/>
        <v>0</v>
      </c>
    </row>
    <row r="173" spans="1:4" s="16" customFormat="1" ht="17.25" hidden="1">
      <c r="A173" s="95"/>
      <c r="B173" s="12">
        <v>0</v>
      </c>
      <c r="C173" s="12"/>
      <c r="D173" s="2">
        <f t="shared" si="5"/>
        <v>0</v>
      </c>
    </row>
    <row r="174" spans="1:4" s="16" customFormat="1" ht="17.25" hidden="1">
      <c r="A174" s="96"/>
      <c r="B174" s="12">
        <v>590</v>
      </c>
      <c r="C174" s="12"/>
      <c r="D174" s="2">
        <f t="shared" si="5"/>
        <v>590</v>
      </c>
    </row>
    <row r="175" spans="1:4" s="16" customFormat="1" ht="51.75" hidden="1">
      <c r="A175" s="6" t="s">
        <v>65</v>
      </c>
      <c r="B175" s="12">
        <v>26.128</v>
      </c>
      <c r="C175" s="12"/>
      <c r="D175" s="2">
        <f t="shared" si="5"/>
        <v>26.128</v>
      </c>
    </row>
    <row r="176" spans="1:4" s="16" customFormat="1" ht="86.25" hidden="1">
      <c r="A176" s="78" t="s">
        <v>77</v>
      </c>
      <c r="B176" s="12">
        <v>5222.8</v>
      </c>
      <c r="C176" s="12"/>
      <c r="D176" s="2">
        <f t="shared" si="5"/>
        <v>5222.8</v>
      </c>
    </row>
    <row r="177" spans="1:4" s="16" customFormat="1" ht="86.25" hidden="1">
      <c r="A177" s="78" t="s">
        <v>78</v>
      </c>
      <c r="B177" s="12">
        <v>1119.3</v>
      </c>
      <c r="C177" s="12"/>
      <c r="D177" s="2">
        <f t="shared" si="5"/>
        <v>1119.3</v>
      </c>
    </row>
    <row r="178" spans="1:4" s="16" customFormat="1" ht="103.5" hidden="1">
      <c r="A178" s="78" t="s">
        <v>79</v>
      </c>
      <c r="B178" s="12">
        <v>1119.2</v>
      </c>
      <c r="C178" s="12"/>
      <c r="D178" s="2">
        <f t="shared" si="5"/>
        <v>1119.2</v>
      </c>
    </row>
    <row r="179" spans="1:4" s="16" customFormat="1" ht="51.75" hidden="1">
      <c r="A179" s="78" t="s">
        <v>80</v>
      </c>
      <c r="B179" s="12">
        <v>178098.1</v>
      </c>
      <c r="C179" s="12"/>
      <c r="D179" s="2">
        <f t="shared" si="5"/>
        <v>178098.1</v>
      </c>
    </row>
    <row r="180" spans="1:4" s="16" customFormat="1" ht="34.5" hidden="1">
      <c r="A180" s="78" t="s">
        <v>81</v>
      </c>
      <c r="B180" s="12">
        <v>12214</v>
      </c>
      <c r="C180" s="12"/>
      <c r="D180" s="2">
        <f t="shared" si="5"/>
        <v>12214</v>
      </c>
    </row>
    <row r="181" spans="1:4" s="16" customFormat="1" ht="17.25" hidden="1">
      <c r="A181" s="78" t="s">
        <v>82</v>
      </c>
      <c r="B181" s="12">
        <v>3940.6</v>
      </c>
      <c r="C181" s="12"/>
      <c r="D181" s="2">
        <f t="shared" si="5"/>
        <v>3940.6</v>
      </c>
    </row>
    <row r="182" spans="1:4" s="16" customFormat="1" ht="69" hidden="1">
      <c r="A182" s="78" t="s">
        <v>90</v>
      </c>
      <c r="B182" s="12">
        <v>29050.3</v>
      </c>
      <c r="C182" s="12"/>
      <c r="D182" s="2">
        <f t="shared" si="5"/>
        <v>29050.3</v>
      </c>
    </row>
    <row r="183" spans="1:4" s="16" customFormat="1" ht="69" hidden="1">
      <c r="A183" s="78" t="s">
        <v>86</v>
      </c>
      <c r="B183" s="12">
        <v>350</v>
      </c>
      <c r="C183" s="12"/>
      <c r="D183" s="2">
        <f t="shared" si="5"/>
        <v>350</v>
      </c>
    </row>
    <row r="184" spans="1:4" s="16" customFormat="1" ht="86.25" hidden="1">
      <c r="A184" s="78" t="s">
        <v>87</v>
      </c>
      <c r="B184" s="12">
        <v>161</v>
      </c>
      <c r="C184" s="12"/>
      <c r="D184" s="2">
        <f t="shared" si="5"/>
        <v>161</v>
      </c>
    </row>
    <row r="185" spans="1:4" s="16" customFormat="1" ht="86.25" hidden="1">
      <c r="A185" s="78" t="s">
        <v>91</v>
      </c>
      <c r="B185" s="12">
        <v>74680.7</v>
      </c>
      <c r="C185" s="12"/>
      <c r="D185" s="2">
        <f t="shared" si="5"/>
        <v>74680.7</v>
      </c>
    </row>
    <row r="186" spans="1:4" s="16" customFormat="1" ht="69" hidden="1">
      <c r="A186" s="78" t="s">
        <v>84</v>
      </c>
      <c r="B186" s="12">
        <v>190.3</v>
      </c>
      <c r="C186" s="12"/>
      <c r="D186" s="2">
        <f t="shared" si="5"/>
        <v>190.3</v>
      </c>
    </row>
    <row r="187" spans="1:4" s="16" customFormat="1" ht="172.5" customHeight="1" hidden="1">
      <c r="A187" s="78" t="s">
        <v>88</v>
      </c>
      <c r="B187" s="12">
        <v>1156751.5</v>
      </c>
      <c r="C187" s="12"/>
      <c r="D187" s="2">
        <f t="shared" si="5"/>
        <v>1156751.5</v>
      </c>
    </row>
    <row r="188" spans="1:4" s="16" customFormat="1" ht="34.5" hidden="1">
      <c r="A188" s="78" t="s">
        <v>152</v>
      </c>
      <c r="B188" s="12"/>
      <c r="C188" s="40"/>
      <c r="D188" s="41">
        <f t="shared" si="5"/>
        <v>0</v>
      </c>
    </row>
    <row r="189" spans="1:4" s="16" customFormat="1" ht="51.75" hidden="1">
      <c r="A189" s="78" t="s">
        <v>206</v>
      </c>
      <c r="B189" s="12">
        <f>13436+31350.7</f>
        <v>44786.7</v>
      </c>
      <c r="C189" s="40"/>
      <c r="D189" s="41">
        <f t="shared" si="5"/>
        <v>44786.7</v>
      </c>
    </row>
    <row r="190" spans="1:4" s="16" customFormat="1" ht="69" hidden="1">
      <c r="A190" s="78" t="s">
        <v>204</v>
      </c>
      <c r="B190" s="12">
        <v>1135619</v>
      </c>
      <c r="C190" s="40"/>
      <c r="D190" s="41">
        <f t="shared" si="5"/>
        <v>1135619</v>
      </c>
    </row>
    <row r="191" spans="1:4" s="16" customFormat="1" ht="51.75" hidden="1">
      <c r="A191" s="78" t="s">
        <v>172</v>
      </c>
      <c r="B191" s="12">
        <v>469.4</v>
      </c>
      <c r="C191" s="40"/>
      <c r="D191" s="41">
        <f t="shared" si="5"/>
        <v>469.4</v>
      </c>
    </row>
    <row r="192" spans="1:4" s="16" customFormat="1" ht="17.25" hidden="1">
      <c r="A192" s="78"/>
      <c r="B192" s="12"/>
      <c r="C192" s="40"/>
      <c r="D192" s="41"/>
    </row>
    <row r="193" spans="1:4" ht="34.5" hidden="1">
      <c r="A193" s="1" t="s">
        <v>16</v>
      </c>
      <c r="B193" s="2"/>
      <c r="C193" s="41"/>
      <c r="D193" s="41"/>
    </row>
    <row r="194" spans="1:4" ht="27.75" customHeight="1" hidden="1">
      <c r="A194" s="6" t="s">
        <v>296</v>
      </c>
      <c r="B194" s="2">
        <v>6202</v>
      </c>
      <c r="C194" s="2"/>
      <c r="D194" s="2">
        <f>B194+C194</f>
        <v>6202</v>
      </c>
    </row>
    <row r="195" spans="1:4" ht="34.5" hidden="1">
      <c r="A195" s="6" t="s">
        <v>297</v>
      </c>
      <c r="B195" s="2">
        <v>1049</v>
      </c>
      <c r="C195" s="41"/>
      <c r="D195" s="2">
        <f>B195+C195</f>
        <v>1049</v>
      </c>
    </row>
    <row r="196" spans="1:4" ht="120.75" hidden="1">
      <c r="A196" s="6" t="s">
        <v>234</v>
      </c>
      <c r="B196" s="2">
        <v>0</v>
      </c>
      <c r="C196" s="41"/>
      <c r="D196" s="41">
        <f>B196+C196</f>
        <v>0</v>
      </c>
    </row>
    <row r="197" spans="1:4" ht="17.25" hidden="1">
      <c r="A197" s="87" t="s">
        <v>239</v>
      </c>
      <c r="B197" s="2">
        <v>14924.2</v>
      </c>
      <c r="C197" s="41"/>
      <c r="D197" s="41">
        <f>B197+C197</f>
        <v>14924.2</v>
      </c>
    </row>
    <row r="198" spans="1:4" ht="17.25" hidden="1">
      <c r="A198" s="88"/>
      <c r="B198" s="2">
        <v>4444</v>
      </c>
      <c r="C198" s="41"/>
      <c r="D198" s="41">
        <f>B198+C198</f>
        <v>4444</v>
      </c>
    </row>
    <row r="199" spans="1:4" ht="17.25" hidden="1">
      <c r="A199" s="87" t="s">
        <v>58</v>
      </c>
      <c r="B199" s="2">
        <v>0</v>
      </c>
      <c r="C199" s="41"/>
      <c r="D199" s="41">
        <f aca="true" t="shared" si="6" ref="D199:D205">B199+C199</f>
        <v>0</v>
      </c>
    </row>
    <row r="200" spans="1:4" ht="17.25" hidden="1">
      <c r="A200" s="88"/>
      <c r="B200" s="2">
        <v>0</v>
      </c>
      <c r="C200" s="41"/>
      <c r="D200" s="41">
        <f t="shared" si="6"/>
        <v>0</v>
      </c>
    </row>
    <row r="201" spans="1:4" ht="17.25" hidden="1">
      <c r="A201" s="87" t="s">
        <v>59</v>
      </c>
      <c r="B201" s="2">
        <v>0</v>
      </c>
      <c r="C201" s="41"/>
      <c r="D201" s="41">
        <f t="shared" si="6"/>
        <v>0</v>
      </c>
    </row>
    <row r="202" spans="1:4" ht="17.25" hidden="1">
      <c r="A202" s="88"/>
      <c r="B202" s="2">
        <v>0</v>
      </c>
      <c r="C202" s="41"/>
      <c r="D202" s="41">
        <f t="shared" si="6"/>
        <v>0</v>
      </c>
    </row>
    <row r="203" spans="1:4" ht="17.25" hidden="1">
      <c r="A203" s="87" t="s">
        <v>166</v>
      </c>
      <c r="B203" s="2">
        <v>0</v>
      </c>
      <c r="C203" s="41"/>
      <c r="D203" s="41">
        <f t="shared" si="6"/>
        <v>0</v>
      </c>
    </row>
    <row r="204" spans="1:4" ht="17.25" hidden="1">
      <c r="A204" s="89"/>
      <c r="B204" s="2">
        <v>0</v>
      </c>
      <c r="C204" s="41"/>
      <c r="D204" s="41">
        <f t="shared" si="6"/>
        <v>0</v>
      </c>
    </row>
    <row r="205" spans="1:4" ht="51.75" hidden="1">
      <c r="A205" s="6" t="s">
        <v>242</v>
      </c>
      <c r="B205" s="2">
        <v>0</v>
      </c>
      <c r="C205" s="2"/>
      <c r="D205" s="2">
        <f t="shared" si="6"/>
        <v>0</v>
      </c>
    </row>
    <row r="206" spans="1:4" ht="17.25" hidden="1">
      <c r="A206" s="82"/>
      <c r="B206" s="2"/>
      <c r="C206" s="41"/>
      <c r="D206" s="41"/>
    </row>
    <row r="207" spans="1:4" ht="27.75" customHeight="1" hidden="1">
      <c r="A207" s="1" t="s">
        <v>10</v>
      </c>
      <c r="B207" s="2"/>
      <c r="C207" s="2"/>
      <c r="D207" s="2"/>
    </row>
    <row r="208" spans="1:4" ht="17.25" hidden="1">
      <c r="A208" s="87" t="s">
        <v>220</v>
      </c>
      <c r="B208" s="29">
        <v>1045</v>
      </c>
      <c r="C208" s="29"/>
      <c r="D208" s="29">
        <f aca="true" t="shared" si="7" ref="D208:D231">B208+C208</f>
        <v>1045</v>
      </c>
    </row>
    <row r="209" spans="1:4" ht="17.25" hidden="1">
      <c r="A209" s="88"/>
      <c r="B209" s="29">
        <v>90045.4</v>
      </c>
      <c r="C209" s="29"/>
      <c r="D209" s="29">
        <f t="shared" si="7"/>
        <v>90045.4</v>
      </c>
    </row>
    <row r="210" spans="1:4" ht="69" hidden="1">
      <c r="A210" s="6" t="s">
        <v>248</v>
      </c>
      <c r="B210" s="2">
        <v>8500</v>
      </c>
      <c r="C210" s="2"/>
      <c r="D210" s="29">
        <f t="shared" si="7"/>
        <v>8500</v>
      </c>
    </row>
    <row r="211" spans="1:4" ht="34.5" hidden="1">
      <c r="A211" s="73" t="s">
        <v>224</v>
      </c>
      <c r="B211" s="74"/>
      <c r="C211" s="74"/>
      <c r="D211" s="29">
        <f t="shared" si="7"/>
        <v>0</v>
      </c>
    </row>
    <row r="212" spans="1:4" ht="34.5" hidden="1">
      <c r="A212" s="6" t="s">
        <v>233</v>
      </c>
      <c r="B212" s="2">
        <v>1300</v>
      </c>
      <c r="C212" s="2"/>
      <c r="D212" s="29">
        <f t="shared" si="7"/>
        <v>1300</v>
      </c>
    </row>
    <row r="213" spans="1:4" ht="34.5" hidden="1">
      <c r="A213" s="6" t="s">
        <v>232</v>
      </c>
      <c r="B213" s="2">
        <v>4012</v>
      </c>
      <c r="C213" s="2"/>
      <c r="D213" s="29">
        <f t="shared" si="7"/>
        <v>4012</v>
      </c>
    </row>
    <row r="214" spans="1:4" ht="69" hidden="1">
      <c r="A214" s="6" t="s">
        <v>225</v>
      </c>
      <c r="B214" s="2">
        <v>874</v>
      </c>
      <c r="C214" s="2"/>
      <c r="D214" s="29">
        <f t="shared" si="7"/>
        <v>874</v>
      </c>
    </row>
    <row r="215" spans="1:4" ht="34.5" hidden="1">
      <c r="A215" s="6" t="s">
        <v>227</v>
      </c>
      <c r="B215" s="2">
        <v>6626</v>
      </c>
      <c r="C215" s="2"/>
      <c r="D215" s="29">
        <f t="shared" si="7"/>
        <v>6626</v>
      </c>
    </row>
    <row r="216" spans="1:4" ht="51.75" hidden="1">
      <c r="A216" s="6" t="s">
        <v>226</v>
      </c>
      <c r="B216" s="2">
        <v>929</v>
      </c>
      <c r="C216" s="2"/>
      <c r="D216" s="29">
        <f t="shared" si="7"/>
        <v>929</v>
      </c>
    </row>
    <row r="217" spans="1:4" ht="51.75" hidden="1">
      <c r="A217" s="6" t="s">
        <v>222</v>
      </c>
      <c r="B217" s="2">
        <v>4800</v>
      </c>
      <c r="C217" s="2"/>
      <c r="D217" s="29">
        <f t="shared" si="7"/>
        <v>4800</v>
      </c>
    </row>
    <row r="218" spans="1:4" ht="34.5" hidden="1">
      <c r="A218" s="6" t="s">
        <v>76</v>
      </c>
      <c r="B218" s="2">
        <v>417296</v>
      </c>
      <c r="C218" s="2"/>
      <c r="D218" s="29">
        <f t="shared" si="7"/>
        <v>417296</v>
      </c>
    </row>
    <row r="219" spans="1:4" ht="34.5" hidden="1">
      <c r="A219" s="6" t="s">
        <v>136</v>
      </c>
      <c r="B219" s="2">
        <v>24.1</v>
      </c>
      <c r="C219" s="2"/>
      <c r="D219" s="29">
        <f t="shared" si="7"/>
        <v>24.1</v>
      </c>
    </row>
    <row r="220" spans="1:4" ht="17.25" hidden="1">
      <c r="A220" s="6" t="s">
        <v>137</v>
      </c>
      <c r="B220" s="2">
        <v>319.3</v>
      </c>
      <c r="C220" s="2"/>
      <c r="D220" s="29">
        <f t="shared" si="7"/>
        <v>319.3</v>
      </c>
    </row>
    <row r="221" spans="1:4" ht="120.75" hidden="1">
      <c r="A221" s="6" t="s">
        <v>153</v>
      </c>
      <c r="B221" s="2">
        <v>11</v>
      </c>
      <c r="C221" s="2"/>
      <c r="D221" s="29">
        <f t="shared" si="7"/>
        <v>11</v>
      </c>
    </row>
    <row r="222" spans="1:4" ht="17.25" hidden="1">
      <c r="A222" s="6" t="s">
        <v>24</v>
      </c>
      <c r="B222" s="2"/>
      <c r="C222" s="2"/>
      <c r="D222" s="29">
        <f t="shared" si="7"/>
        <v>0</v>
      </c>
    </row>
    <row r="223" spans="1:4" ht="34.5" hidden="1">
      <c r="A223" s="6" t="s">
        <v>20</v>
      </c>
      <c r="B223" s="2"/>
      <c r="C223" s="2"/>
      <c r="D223" s="29">
        <f t="shared" si="7"/>
        <v>0</v>
      </c>
    </row>
    <row r="224" spans="1:4" ht="51.75" hidden="1">
      <c r="A224" s="6" t="s">
        <v>19</v>
      </c>
      <c r="B224" s="2"/>
      <c r="C224" s="2"/>
      <c r="D224" s="29">
        <f t="shared" si="7"/>
        <v>0</v>
      </c>
    </row>
    <row r="225" spans="1:4" ht="51.75" hidden="1">
      <c r="A225" s="6" t="s">
        <v>21</v>
      </c>
      <c r="B225" s="2"/>
      <c r="C225" s="2"/>
      <c r="D225" s="29">
        <f t="shared" si="7"/>
        <v>0</v>
      </c>
    </row>
    <row r="226" spans="1:4" ht="86.25" hidden="1">
      <c r="A226" s="6" t="s">
        <v>22</v>
      </c>
      <c r="B226" s="2"/>
      <c r="C226" s="2"/>
      <c r="D226" s="29">
        <f t="shared" si="7"/>
        <v>0</v>
      </c>
    </row>
    <row r="227" spans="1:4" ht="51.75" hidden="1">
      <c r="A227" s="6" t="s">
        <v>23</v>
      </c>
      <c r="B227" s="2"/>
      <c r="C227" s="2"/>
      <c r="D227" s="29">
        <f t="shared" si="7"/>
        <v>0</v>
      </c>
    </row>
    <row r="228" spans="1:4" ht="17.25" hidden="1">
      <c r="A228" s="6"/>
      <c r="B228" s="2"/>
      <c r="C228" s="2"/>
      <c r="D228" s="29">
        <f t="shared" si="7"/>
        <v>0</v>
      </c>
    </row>
    <row r="229" spans="1:4" ht="51.75" hidden="1">
      <c r="A229" s="6" t="s">
        <v>207</v>
      </c>
      <c r="B229" s="2">
        <v>1869.6</v>
      </c>
      <c r="C229" s="2"/>
      <c r="D229" s="29">
        <f t="shared" si="7"/>
        <v>1869.6</v>
      </c>
    </row>
    <row r="230" spans="1:4" ht="155.25" hidden="1">
      <c r="A230" s="6" t="s">
        <v>212</v>
      </c>
      <c r="B230" s="2">
        <v>13820.3</v>
      </c>
      <c r="C230" s="2"/>
      <c r="D230" s="29">
        <f t="shared" si="7"/>
        <v>13820.3</v>
      </c>
    </row>
    <row r="231" spans="1:4" ht="17.25" hidden="1">
      <c r="A231" s="6" t="s">
        <v>228</v>
      </c>
      <c r="B231" s="2">
        <v>30141</v>
      </c>
      <c r="C231" s="2"/>
      <c r="D231" s="29">
        <f t="shared" si="7"/>
        <v>30141</v>
      </c>
    </row>
    <row r="232" spans="1:4" ht="17.25" hidden="1">
      <c r="A232" s="80"/>
      <c r="B232" s="2"/>
      <c r="C232" s="41"/>
      <c r="D232" s="41"/>
    </row>
    <row r="233" spans="1:4" ht="51.75" hidden="1">
      <c r="A233" s="1" t="s">
        <v>235</v>
      </c>
      <c r="B233" s="2"/>
      <c r="C233" s="2"/>
      <c r="D233" s="2"/>
    </row>
    <row r="234" spans="1:4" ht="57.75" customHeight="1" hidden="1">
      <c r="A234" s="87" t="s">
        <v>279</v>
      </c>
      <c r="B234" s="2">
        <f>3579.6+4087.3+(163-79.9)</f>
        <v>7750</v>
      </c>
      <c r="C234" s="2"/>
      <c r="D234" s="2">
        <f aca="true" t="shared" si="8" ref="D234:D248">B234+C234</f>
        <v>7750</v>
      </c>
    </row>
    <row r="235" spans="1:4" ht="32.25" customHeight="1" hidden="1">
      <c r="A235" s="88"/>
      <c r="B235" s="2">
        <f>132.4+1877.2</f>
        <v>2009.6000000000001</v>
      </c>
      <c r="C235" s="2"/>
      <c r="D235" s="2">
        <f t="shared" si="8"/>
        <v>2009.6000000000001</v>
      </c>
    </row>
    <row r="236" spans="1:4" ht="51.75" hidden="1">
      <c r="A236" s="6" t="s">
        <v>294</v>
      </c>
      <c r="B236" s="2">
        <f>163+27</f>
        <v>190</v>
      </c>
      <c r="C236" s="2"/>
      <c r="D236" s="2">
        <f t="shared" si="8"/>
        <v>190</v>
      </c>
    </row>
    <row r="237" spans="1:4" ht="17.25" hidden="1">
      <c r="A237" s="6" t="s">
        <v>258</v>
      </c>
      <c r="B237" s="2">
        <v>0</v>
      </c>
      <c r="C237" s="2"/>
      <c r="D237" s="2">
        <f t="shared" si="8"/>
        <v>0</v>
      </c>
    </row>
    <row r="238" spans="1:4" ht="51.75" hidden="1">
      <c r="A238" s="6" t="s">
        <v>261</v>
      </c>
      <c r="B238" s="2">
        <v>5011.1</v>
      </c>
      <c r="C238" s="2"/>
      <c r="D238" s="2">
        <f t="shared" si="8"/>
        <v>5011.1</v>
      </c>
    </row>
    <row r="239" spans="1:4" ht="69" hidden="1">
      <c r="A239" s="6" t="s">
        <v>259</v>
      </c>
      <c r="B239" s="2">
        <v>3660</v>
      </c>
      <c r="C239" s="2"/>
      <c r="D239" s="2">
        <f t="shared" si="8"/>
        <v>3660</v>
      </c>
    </row>
    <row r="240" spans="1:4" ht="34.5" hidden="1">
      <c r="A240" s="6" t="s">
        <v>166</v>
      </c>
      <c r="B240" s="2">
        <v>0</v>
      </c>
      <c r="C240" s="2"/>
      <c r="D240" s="2">
        <f t="shared" si="8"/>
        <v>0</v>
      </c>
    </row>
    <row r="241" spans="1:4" ht="17.25" hidden="1">
      <c r="A241" s="87" t="s">
        <v>101</v>
      </c>
      <c r="B241" s="2">
        <v>0</v>
      </c>
      <c r="C241" s="2"/>
      <c r="D241" s="2">
        <f t="shared" si="8"/>
        <v>0</v>
      </c>
    </row>
    <row r="242" spans="1:4" ht="17.25" hidden="1">
      <c r="A242" s="88"/>
      <c r="B242" s="2">
        <v>17899.45</v>
      </c>
      <c r="C242" s="2"/>
      <c r="D242" s="2">
        <f t="shared" si="8"/>
        <v>17899.45</v>
      </c>
    </row>
    <row r="243" spans="1:4" ht="138" hidden="1">
      <c r="A243" s="6" t="s">
        <v>169</v>
      </c>
      <c r="B243" s="2">
        <v>0</v>
      </c>
      <c r="C243" s="2"/>
      <c r="D243" s="2">
        <f t="shared" si="8"/>
        <v>0</v>
      </c>
    </row>
    <row r="244" spans="1:4" ht="17.25" hidden="1">
      <c r="A244" s="87" t="s">
        <v>101</v>
      </c>
      <c r="B244" s="2">
        <v>0</v>
      </c>
      <c r="C244" s="2"/>
      <c r="D244" s="2">
        <f t="shared" si="8"/>
        <v>0</v>
      </c>
    </row>
    <row r="245" spans="1:4" ht="17.25" hidden="1">
      <c r="A245" s="88"/>
      <c r="B245" s="2">
        <v>17899.45</v>
      </c>
      <c r="C245" s="2"/>
      <c r="D245" s="2">
        <f t="shared" si="8"/>
        <v>17899.45</v>
      </c>
    </row>
    <row r="246" spans="1:4" ht="120.75" hidden="1">
      <c r="A246" s="6" t="s">
        <v>167</v>
      </c>
      <c r="B246" s="2">
        <v>0</v>
      </c>
      <c r="C246" s="2"/>
      <c r="D246" s="2">
        <f t="shared" si="8"/>
        <v>0</v>
      </c>
    </row>
    <row r="247" spans="1:4" ht="34.5" hidden="1">
      <c r="A247" s="6" t="s">
        <v>219</v>
      </c>
      <c r="B247" s="2">
        <v>2085.798</v>
      </c>
      <c r="C247" s="2"/>
      <c r="D247" s="2">
        <f t="shared" si="8"/>
        <v>2085.798</v>
      </c>
    </row>
    <row r="248" spans="1:4" ht="17.25" hidden="1">
      <c r="A248" s="6" t="s">
        <v>218</v>
      </c>
      <c r="B248" s="2">
        <v>0</v>
      </c>
      <c r="C248" s="2"/>
      <c r="D248" s="2">
        <f t="shared" si="8"/>
        <v>0</v>
      </c>
    </row>
    <row r="249" spans="1:4" ht="24.75" customHeight="1" hidden="1">
      <c r="A249" s="6"/>
      <c r="B249" s="2"/>
      <c r="C249" s="2"/>
      <c r="D249" s="2"/>
    </row>
    <row r="250" spans="1:4" ht="24.75" customHeight="1" hidden="1">
      <c r="A250" s="1" t="s">
        <v>26</v>
      </c>
      <c r="B250" s="2"/>
      <c r="C250" s="41"/>
      <c r="D250" s="41"/>
    </row>
    <row r="251" spans="1:4" ht="69" hidden="1">
      <c r="A251" s="6" t="s">
        <v>273</v>
      </c>
      <c r="B251" s="2">
        <v>6800</v>
      </c>
      <c r="C251" s="41"/>
      <c r="D251" s="41">
        <f aca="true" t="shared" si="9" ref="D251:D301">B251+C251</f>
        <v>6800</v>
      </c>
    </row>
    <row r="252" spans="1:4" ht="51.75" hidden="1">
      <c r="A252" s="6" t="s">
        <v>274</v>
      </c>
      <c r="B252" s="2">
        <v>3555</v>
      </c>
      <c r="C252" s="41"/>
      <c r="D252" s="41">
        <f t="shared" si="9"/>
        <v>3555</v>
      </c>
    </row>
    <row r="253" spans="1:4" ht="36" customHeight="1" hidden="1">
      <c r="A253" s="6" t="s">
        <v>280</v>
      </c>
      <c r="B253" s="2">
        <v>1842</v>
      </c>
      <c r="C253" s="41"/>
      <c r="D253" s="41">
        <f t="shared" si="9"/>
        <v>1842</v>
      </c>
    </row>
    <row r="254" spans="1:4" ht="20.25" customHeight="1" hidden="1">
      <c r="A254" s="6" t="s">
        <v>281</v>
      </c>
      <c r="B254" s="2">
        <v>2572</v>
      </c>
      <c r="C254" s="41"/>
      <c r="D254" s="41">
        <f t="shared" si="9"/>
        <v>2572</v>
      </c>
    </row>
    <row r="255" spans="1:4" ht="34.5" hidden="1">
      <c r="A255" s="6" t="s">
        <v>282</v>
      </c>
      <c r="B255" s="2">
        <v>1425</v>
      </c>
      <c r="C255" s="41"/>
      <c r="D255" s="41">
        <f t="shared" si="9"/>
        <v>1425</v>
      </c>
    </row>
    <row r="256" spans="1:4" ht="34.5" hidden="1">
      <c r="A256" s="6" t="s">
        <v>283</v>
      </c>
      <c r="B256" s="2">
        <v>2300</v>
      </c>
      <c r="C256" s="41"/>
      <c r="D256" s="41">
        <f t="shared" si="9"/>
        <v>2300</v>
      </c>
    </row>
    <row r="257" spans="1:4" ht="27" customHeight="1" hidden="1">
      <c r="A257" s="6" t="s">
        <v>284</v>
      </c>
      <c r="B257" s="2">
        <v>14700</v>
      </c>
      <c r="C257" s="41"/>
      <c r="D257" s="41">
        <f t="shared" si="9"/>
        <v>14700</v>
      </c>
    </row>
    <row r="258" spans="1:4" ht="17.25" hidden="1">
      <c r="A258" s="6" t="s">
        <v>285</v>
      </c>
      <c r="B258" s="2">
        <v>1026</v>
      </c>
      <c r="C258" s="41"/>
      <c r="D258" s="41">
        <f t="shared" si="9"/>
        <v>1026</v>
      </c>
    </row>
    <row r="259" spans="1:4" ht="17.25" hidden="1">
      <c r="A259" s="6" t="s">
        <v>286</v>
      </c>
      <c r="B259" s="2">
        <f>206+4008.7</f>
        <v>4214.7</v>
      </c>
      <c r="C259" s="41"/>
      <c r="D259" s="41">
        <f t="shared" si="9"/>
        <v>4214.7</v>
      </c>
    </row>
    <row r="260" spans="1:4" ht="51.75" hidden="1">
      <c r="A260" s="6" t="s">
        <v>287</v>
      </c>
      <c r="B260" s="2">
        <v>138</v>
      </c>
      <c r="C260" s="41"/>
      <c r="D260" s="41">
        <f t="shared" si="9"/>
        <v>138</v>
      </c>
    </row>
    <row r="261" spans="1:4" ht="34.5" hidden="1">
      <c r="A261" s="6" t="s">
        <v>288</v>
      </c>
      <c r="B261" s="2">
        <v>2284.2</v>
      </c>
      <c r="C261" s="41"/>
      <c r="D261" s="41">
        <f t="shared" si="9"/>
        <v>2284.2</v>
      </c>
    </row>
    <row r="262" spans="1:4" ht="24.75" customHeight="1" hidden="1">
      <c r="A262" s="6" t="s">
        <v>125</v>
      </c>
      <c r="B262" s="2">
        <v>107</v>
      </c>
      <c r="C262" s="41"/>
      <c r="D262" s="41">
        <f t="shared" si="9"/>
        <v>107</v>
      </c>
    </row>
    <row r="263" spans="1:4" ht="51.75" hidden="1">
      <c r="A263" s="6" t="s">
        <v>289</v>
      </c>
      <c r="B263" s="2">
        <f>4561.3+12426.9</f>
        <v>16988.2</v>
      </c>
      <c r="C263" s="41"/>
      <c r="D263" s="41">
        <f t="shared" si="9"/>
        <v>16988.2</v>
      </c>
    </row>
    <row r="264" spans="1:4" ht="17.25" hidden="1">
      <c r="A264" s="6" t="s">
        <v>290</v>
      </c>
      <c r="B264" s="2">
        <f>51948.4+670+375</f>
        <v>52993.4</v>
      </c>
      <c r="C264" s="41"/>
      <c r="D264" s="41">
        <f t="shared" si="9"/>
        <v>52993.4</v>
      </c>
    </row>
    <row r="265" spans="1:4" ht="34.5" hidden="1">
      <c r="A265" s="6" t="s">
        <v>291</v>
      </c>
      <c r="B265" s="2">
        <v>6583</v>
      </c>
      <c r="C265" s="41"/>
      <c r="D265" s="41">
        <f t="shared" si="9"/>
        <v>6583</v>
      </c>
    </row>
    <row r="266" spans="1:4" ht="17.25" hidden="1">
      <c r="A266" s="6" t="s">
        <v>292</v>
      </c>
      <c r="B266" s="2">
        <v>17952.5</v>
      </c>
      <c r="C266" s="41"/>
      <c r="D266" s="41">
        <f t="shared" si="9"/>
        <v>17952.5</v>
      </c>
    </row>
    <row r="267" spans="1:4" ht="37.5" customHeight="1" hidden="1">
      <c r="A267" s="86" t="s">
        <v>293</v>
      </c>
      <c r="B267" s="2">
        <v>150</v>
      </c>
      <c r="C267" s="41"/>
      <c r="D267" s="41">
        <f t="shared" si="9"/>
        <v>150</v>
      </c>
    </row>
    <row r="268" spans="1:4" ht="51.75" hidden="1">
      <c r="A268" s="6" t="s">
        <v>254</v>
      </c>
      <c r="B268" s="2">
        <v>0</v>
      </c>
      <c r="C268" s="41"/>
      <c r="D268" s="41">
        <f t="shared" si="9"/>
        <v>0</v>
      </c>
    </row>
    <row r="269" spans="1:4" ht="69" hidden="1">
      <c r="A269" s="6" t="s">
        <v>252</v>
      </c>
      <c r="B269" s="25">
        <v>4229</v>
      </c>
      <c r="C269" s="41"/>
      <c r="D269" s="41">
        <f t="shared" si="9"/>
        <v>4229</v>
      </c>
    </row>
    <row r="270" spans="1:4" ht="76.5" customHeight="1" hidden="1">
      <c r="A270" s="6" t="s">
        <v>253</v>
      </c>
      <c r="B270" s="2">
        <v>29295</v>
      </c>
      <c r="C270" s="41"/>
      <c r="D270" s="41">
        <f t="shared" si="9"/>
        <v>29295</v>
      </c>
    </row>
    <row r="271" spans="1:4" ht="69" hidden="1">
      <c r="A271" s="6" t="s">
        <v>249</v>
      </c>
      <c r="B271" s="2">
        <v>0</v>
      </c>
      <c r="C271" s="41"/>
      <c r="D271" s="41">
        <f t="shared" si="9"/>
        <v>0</v>
      </c>
    </row>
    <row r="272" spans="1:4" ht="105" customHeight="1" hidden="1">
      <c r="A272" s="6" t="s">
        <v>250</v>
      </c>
      <c r="B272" s="2">
        <v>0</v>
      </c>
      <c r="C272" s="41"/>
      <c r="D272" s="41">
        <f t="shared" si="9"/>
        <v>0</v>
      </c>
    </row>
    <row r="273" spans="1:4" ht="86.25" hidden="1">
      <c r="A273" s="6" t="s">
        <v>251</v>
      </c>
      <c r="B273" s="2">
        <v>0</v>
      </c>
      <c r="C273" s="41"/>
      <c r="D273" s="41">
        <f t="shared" si="9"/>
        <v>0</v>
      </c>
    </row>
    <row r="274" spans="1:4" ht="34.5" hidden="1">
      <c r="A274" s="6" t="s">
        <v>229</v>
      </c>
      <c r="B274" s="2">
        <v>17730</v>
      </c>
      <c r="C274" s="41"/>
      <c r="D274" s="41">
        <f t="shared" si="9"/>
        <v>17730</v>
      </c>
    </row>
    <row r="275" spans="1:4" ht="34.5" hidden="1">
      <c r="A275" s="30" t="s">
        <v>230</v>
      </c>
      <c r="B275" s="2">
        <v>18082.3</v>
      </c>
      <c r="C275" s="41"/>
      <c r="D275" s="41">
        <f t="shared" si="9"/>
        <v>18082.3</v>
      </c>
    </row>
    <row r="276" spans="1:4" ht="34.5" hidden="1">
      <c r="A276" s="30" t="s">
        <v>231</v>
      </c>
      <c r="B276" s="2">
        <v>486</v>
      </c>
      <c r="C276" s="41"/>
      <c r="D276" s="41">
        <f t="shared" si="9"/>
        <v>486</v>
      </c>
    </row>
    <row r="277" spans="1:4" ht="34.5" hidden="1">
      <c r="A277" s="6" t="s">
        <v>33</v>
      </c>
      <c r="B277" s="2">
        <v>0</v>
      </c>
      <c r="C277" s="41"/>
      <c r="D277" s="41">
        <f t="shared" si="9"/>
        <v>0</v>
      </c>
    </row>
    <row r="278" spans="1:4" ht="51.75" hidden="1">
      <c r="A278" s="6" t="s">
        <v>29</v>
      </c>
      <c r="B278" s="2">
        <v>0</v>
      </c>
      <c r="C278" s="41"/>
      <c r="D278" s="41">
        <f t="shared" si="9"/>
        <v>0</v>
      </c>
    </row>
    <row r="279" spans="1:4" ht="86.25" hidden="1">
      <c r="A279" s="6" t="s">
        <v>35</v>
      </c>
      <c r="B279" s="2">
        <v>0</v>
      </c>
      <c r="C279" s="41"/>
      <c r="D279" s="41">
        <f t="shared" si="9"/>
        <v>0</v>
      </c>
    </row>
    <row r="280" spans="1:4" ht="17.25" hidden="1">
      <c r="A280" s="6" t="s">
        <v>37</v>
      </c>
      <c r="B280" s="2">
        <v>0</v>
      </c>
      <c r="C280" s="41"/>
      <c r="D280" s="41">
        <f t="shared" si="9"/>
        <v>0</v>
      </c>
    </row>
    <row r="281" spans="1:4" ht="17.25" hidden="1">
      <c r="A281" s="6"/>
      <c r="B281" s="2">
        <v>0</v>
      </c>
      <c r="C281" s="41"/>
      <c r="D281" s="41">
        <f t="shared" si="9"/>
        <v>0</v>
      </c>
    </row>
    <row r="282" spans="1:4" ht="51.75" hidden="1">
      <c r="A282" s="6" t="s">
        <v>40</v>
      </c>
      <c r="B282" s="2">
        <v>0</v>
      </c>
      <c r="C282" s="41"/>
      <c r="D282" s="41">
        <f t="shared" si="9"/>
        <v>0</v>
      </c>
    </row>
    <row r="283" spans="1:4" ht="51.75" hidden="1">
      <c r="A283" s="6" t="s">
        <v>41</v>
      </c>
      <c r="B283" s="2">
        <v>0</v>
      </c>
      <c r="C283" s="41"/>
      <c r="D283" s="41">
        <f t="shared" si="9"/>
        <v>0</v>
      </c>
    </row>
    <row r="284" spans="1:4" ht="51.75" hidden="1">
      <c r="A284" s="6" t="s">
        <v>43</v>
      </c>
      <c r="B284" s="2">
        <v>0</v>
      </c>
      <c r="C284" s="41"/>
      <c r="D284" s="41">
        <f t="shared" si="9"/>
        <v>0</v>
      </c>
    </row>
    <row r="285" spans="1:4" ht="51.75" hidden="1">
      <c r="A285" s="6" t="s">
        <v>45</v>
      </c>
      <c r="B285" s="2">
        <v>0</v>
      </c>
      <c r="C285" s="41"/>
      <c r="D285" s="41">
        <f t="shared" si="9"/>
        <v>0</v>
      </c>
    </row>
    <row r="286" spans="1:4" ht="86.25" hidden="1">
      <c r="A286" s="6" t="s">
        <v>44</v>
      </c>
      <c r="B286" s="2">
        <v>0</v>
      </c>
      <c r="C286" s="41"/>
      <c r="D286" s="41">
        <f t="shared" si="9"/>
        <v>0</v>
      </c>
    </row>
    <row r="287" spans="1:4" ht="103.5" hidden="1">
      <c r="A287" s="6" t="s">
        <v>66</v>
      </c>
      <c r="B287" s="2">
        <v>5259.46</v>
      </c>
      <c r="C287" s="41"/>
      <c r="D287" s="41">
        <f t="shared" si="9"/>
        <v>5259.46</v>
      </c>
    </row>
    <row r="288" spans="1:4" ht="17.25" hidden="1">
      <c r="A288" s="87" t="s">
        <v>62</v>
      </c>
      <c r="B288" s="2">
        <v>1403</v>
      </c>
      <c r="C288" s="41"/>
      <c r="D288" s="41">
        <f t="shared" si="9"/>
        <v>1403</v>
      </c>
    </row>
    <row r="289" spans="1:4" ht="17.25" hidden="1">
      <c r="A289" s="88"/>
      <c r="B289" s="2">
        <v>430</v>
      </c>
      <c r="C289" s="41"/>
      <c r="D289" s="41">
        <f t="shared" si="9"/>
        <v>430</v>
      </c>
    </row>
    <row r="290" spans="1:4" ht="69" hidden="1">
      <c r="A290" s="78" t="s">
        <v>72</v>
      </c>
      <c r="B290" s="2">
        <v>362.3</v>
      </c>
      <c r="C290" s="41"/>
      <c r="D290" s="41">
        <f t="shared" si="9"/>
        <v>362.3</v>
      </c>
    </row>
    <row r="291" spans="1:4" ht="51.75" hidden="1">
      <c r="A291" s="78" t="s">
        <v>73</v>
      </c>
      <c r="B291" s="2">
        <v>35137.6</v>
      </c>
      <c r="C291" s="41"/>
      <c r="D291" s="41">
        <f t="shared" si="9"/>
        <v>35137.6</v>
      </c>
    </row>
    <row r="292" spans="1:4" ht="17.25" hidden="1">
      <c r="A292" s="90" t="s">
        <v>74</v>
      </c>
      <c r="B292" s="2">
        <v>0</v>
      </c>
      <c r="C292" s="41"/>
      <c r="D292" s="41">
        <f t="shared" si="9"/>
        <v>0</v>
      </c>
    </row>
    <row r="293" spans="1:4" ht="17.25" hidden="1">
      <c r="A293" s="91"/>
      <c r="B293" s="2">
        <v>0</v>
      </c>
      <c r="C293" s="41"/>
      <c r="D293" s="41">
        <f t="shared" si="9"/>
        <v>0</v>
      </c>
    </row>
    <row r="294" spans="1:4" ht="51.75" hidden="1">
      <c r="A294" s="81" t="s">
        <v>109</v>
      </c>
      <c r="B294" s="2">
        <v>3098.8</v>
      </c>
      <c r="C294" s="41"/>
      <c r="D294" s="41">
        <f t="shared" si="9"/>
        <v>3098.8</v>
      </c>
    </row>
    <row r="295" spans="1:4" ht="34.5" hidden="1">
      <c r="A295" s="81" t="s">
        <v>110</v>
      </c>
      <c r="B295" s="2">
        <v>1291</v>
      </c>
      <c r="C295" s="41"/>
      <c r="D295" s="41">
        <f t="shared" si="9"/>
        <v>1291</v>
      </c>
    </row>
    <row r="296" spans="1:4" ht="34.5" hidden="1">
      <c r="A296" s="81" t="s">
        <v>111</v>
      </c>
      <c r="B296" s="2">
        <v>4000</v>
      </c>
      <c r="C296" s="41"/>
      <c r="D296" s="41">
        <f t="shared" si="9"/>
        <v>4000</v>
      </c>
    </row>
    <row r="297" spans="1:4" ht="34.5" hidden="1">
      <c r="A297" s="81" t="s">
        <v>112</v>
      </c>
      <c r="B297" s="2">
        <v>1062</v>
      </c>
      <c r="C297" s="41"/>
      <c r="D297" s="41">
        <f t="shared" si="9"/>
        <v>1062</v>
      </c>
    </row>
    <row r="298" spans="1:4" ht="34.5" hidden="1">
      <c r="A298" s="81" t="s">
        <v>113</v>
      </c>
      <c r="B298" s="2">
        <v>206.9</v>
      </c>
      <c r="C298" s="41"/>
      <c r="D298" s="41">
        <f t="shared" si="9"/>
        <v>206.9</v>
      </c>
    </row>
    <row r="299" spans="1:4" ht="51.75" hidden="1">
      <c r="A299" s="81" t="s">
        <v>114</v>
      </c>
      <c r="B299" s="2">
        <v>150</v>
      </c>
      <c r="C299" s="41"/>
      <c r="D299" s="41">
        <f t="shared" si="9"/>
        <v>150</v>
      </c>
    </row>
    <row r="300" spans="1:4" ht="69" hidden="1">
      <c r="A300" s="81" t="s">
        <v>164</v>
      </c>
      <c r="B300" s="2"/>
      <c r="C300" s="41"/>
      <c r="D300" s="41"/>
    </row>
    <row r="301" spans="1:4" ht="120.75" hidden="1">
      <c r="A301" s="81" t="s">
        <v>168</v>
      </c>
      <c r="B301" s="2">
        <v>0</v>
      </c>
      <c r="C301" s="41"/>
      <c r="D301" s="41">
        <f t="shared" si="9"/>
        <v>0</v>
      </c>
    </row>
    <row r="302" spans="1:4" ht="51.75" hidden="1">
      <c r="A302" s="6" t="s">
        <v>107</v>
      </c>
      <c r="B302" s="2">
        <v>5259.46</v>
      </c>
      <c r="C302" s="41"/>
      <c r="D302" s="41">
        <f>B302+C302</f>
        <v>5259.46</v>
      </c>
    </row>
    <row r="303" spans="1:4" ht="17.25" hidden="1">
      <c r="A303" s="87" t="s">
        <v>102</v>
      </c>
      <c r="B303" s="2">
        <v>0</v>
      </c>
      <c r="C303" s="41"/>
      <c r="D303" s="41">
        <f>B303+C303</f>
        <v>0</v>
      </c>
    </row>
    <row r="304" spans="1:4" ht="17.25" hidden="1">
      <c r="A304" s="88"/>
      <c r="B304" s="2">
        <v>4000</v>
      </c>
      <c r="C304" s="41"/>
      <c r="D304" s="41">
        <f>B304+C304</f>
        <v>4000</v>
      </c>
    </row>
    <row r="305" spans="1:4" ht="51.75" hidden="1">
      <c r="A305" s="6" t="s">
        <v>106</v>
      </c>
      <c r="B305" s="2">
        <v>12203.3</v>
      </c>
      <c r="C305" s="41"/>
      <c r="D305" s="41">
        <f>B305+C305</f>
        <v>12203.3</v>
      </c>
    </row>
    <row r="306" spans="1:4" ht="17.25" hidden="1">
      <c r="A306" s="87" t="s">
        <v>126</v>
      </c>
      <c r="B306" s="2"/>
      <c r="C306" s="41"/>
      <c r="D306" s="41"/>
    </row>
    <row r="307" spans="1:4" ht="172.5" customHeight="1" hidden="1">
      <c r="A307" s="92"/>
      <c r="B307" s="2"/>
      <c r="C307" s="41"/>
      <c r="D307" s="41"/>
    </row>
    <row r="308" spans="1:4" ht="69" hidden="1">
      <c r="A308" s="6" t="s">
        <v>115</v>
      </c>
      <c r="B308" s="2">
        <v>2716.186</v>
      </c>
      <c r="C308" s="41"/>
      <c r="D308" s="41">
        <f aca="true" t="shared" si="10" ref="D308:D318">B308+C308</f>
        <v>2716.186</v>
      </c>
    </row>
    <row r="309" spans="1:4" ht="69" hidden="1">
      <c r="A309" s="6" t="s">
        <v>130</v>
      </c>
      <c r="B309" s="2">
        <v>0</v>
      </c>
      <c r="C309" s="41"/>
      <c r="D309" s="41">
        <f t="shared" si="10"/>
        <v>0</v>
      </c>
    </row>
    <row r="310" spans="1:4" ht="69" hidden="1">
      <c r="A310" s="6" t="s">
        <v>131</v>
      </c>
      <c r="B310" s="2">
        <v>12</v>
      </c>
      <c r="C310" s="41"/>
      <c r="D310" s="41">
        <f t="shared" si="10"/>
        <v>12</v>
      </c>
    </row>
    <row r="311" spans="1:4" ht="34.5" hidden="1">
      <c r="A311" s="6" t="s">
        <v>132</v>
      </c>
      <c r="B311" s="2">
        <v>2100</v>
      </c>
      <c r="C311" s="41"/>
      <c r="D311" s="41">
        <f t="shared" si="10"/>
        <v>2100</v>
      </c>
    </row>
    <row r="312" spans="1:4" ht="17.25" hidden="1">
      <c r="A312" s="6" t="s">
        <v>133</v>
      </c>
      <c r="B312" s="2">
        <v>200</v>
      </c>
      <c r="C312" s="41"/>
      <c r="D312" s="41">
        <f t="shared" si="10"/>
        <v>200</v>
      </c>
    </row>
    <row r="313" spans="1:4" ht="17.25" hidden="1">
      <c r="A313" s="87" t="s">
        <v>134</v>
      </c>
      <c r="B313" s="2">
        <v>83</v>
      </c>
      <c r="C313" s="41"/>
      <c r="D313" s="41">
        <f t="shared" si="10"/>
        <v>83</v>
      </c>
    </row>
    <row r="314" spans="1:4" ht="17.25" hidden="1">
      <c r="A314" s="88"/>
      <c r="B314" s="2">
        <v>0</v>
      </c>
      <c r="C314" s="41"/>
      <c r="D314" s="41">
        <f t="shared" si="10"/>
        <v>0</v>
      </c>
    </row>
    <row r="315" spans="1:4" ht="17.25" hidden="1">
      <c r="A315" s="87" t="s">
        <v>135</v>
      </c>
      <c r="B315" s="2">
        <f>B294+C294</f>
        <v>3098.8</v>
      </c>
      <c r="C315" s="41"/>
      <c r="D315" s="41">
        <f t="shared" si="10"/>
        <v>3098.8</v>
      </c>
    </row>
    <row r="316" spans="1:4" ht="17.25" hidden="1">
      <c r="A316" s="88"/>
      <c r="B316" s="2">
        <v>19746.5</v>
      </c>
      <c r="C316" s="41"/>
      <c r="D316" s="41">
        <f t="shared" si="10"/>
        <v>19746.5</v>
      </c>
    </row>
    <row r="317" spans="1:4" ht="17.25" hidden="1">
      <c r="A317" s="87" t="s">
        <v>151</v>
      </c>
      <c r="B317" s="2">
        <v>1018.4</v>
      </c>
      <c r="C317" s="41"/>
      <c r="D317" s="41">
        <f t="shared" si="10"/>
        <v>1018.4</v>
      </c>
    </row>
    <row r="318" spans="1:4" ht="17.25" hidden="1">
      <c r="A318" s="88"/>
      <c r="B318" s="2">
        <v>0</v>
      </c>
      <c r="C318" s="41"/>
      <c r="D318" s="41">
        <f t="shared" si="10"/>
        <v>0</v>
      </c>
    </row>
    <row r="319" spans="1:4" ht="17.25" hidden="1">
      <c r="A319" s="6"/>
      <c r="B319" s="2"/>
      <c r="C319" s="41"/>
      <c r="D319" s="41"/>
    </row>
    <row r="320" spans="1:4" ht="69" hidden="1">
      <c r="A320" s="6" t="s">
        <v>154</v>
      </c>
      <c r="B320" s="2"/>
      <c r="C320" s="41"/>
      <c r="D320" s="41"/>
    </row>
    <row r="321" spans="1:4" ht="34.5" hidden="1">
      <c r="A321" s="6" t="s">
        <v>217</v>
      </c>
      <c r="B321" s="2">
        <v>1052.1</v>
      </c>
      <c r="C321" s="41"/>
      <c r="D321" s="41">
        <f aca="true" t="shared" si="11" ref="D321:D326">B321+C321</f>
        <v>1052.1</v>
      </c>
    </row>
    <row r="322" spans="1:4" ht="69" hidden="1">
      <c r="A322" s="6" t="s">
        <v>213</v>
      </c>
      <c r="B322" s="2">
        <v>219.9</v>
      </c>
      <c r="C322" s="41"/>
      <c r="D322" s="41">
        <f t="shared" si="11"/>
        <v>219.9</v>
      </c>
    </row>
    <row r="323" spans="1:4" ht="69" hidden="1">
      <c r="A323" s="6" t="s">
        <v>214</v>
      </c>
      <c r="B323" s="2">
        <v>15213</v>
      </c>
      <c r="C323" s="41"/>
      <c r="D323" s="41">
        <f t="shared" si="11"/>
        <v>15213</v>
      </c>
    </row>
    <row r="324" spans="1:4" ht="34.5" hidden="1">
      <c r="A324" s="6" t="s">
        <v>215</v>
      </c>
      <c r="B324" s="2">
        <v>2569.5</v>
      </c>
      <c r="C324" s="41"/>
      <c r="D324" s="41">
        <f t="shared" si="11"/>
        <v>2569.5</v>
      </c>
    </row>
    <row r="325" spans="1:4" ht="17.25" hidden="1">
      <c r="A325" s="87" t="s">
        <v>216</v>
      </c>
      <c r="B325" s="2">
        <v>840</v>
      </c>
      <c r="C325" s="41"/>
      <c r="D325" s="41">
        <f t="shared" si="11"/>
        <v>840</v>
      </c>
    </row>
    <row r="326" spans="1:4" ht="17.25" hidden="1">
      <c r="A326" s="88"/>
      <c r="B326" s="2">
        <v>2420</v>
      </c>
      <c r="C326" s="41"/>
      <c r="D326" s="41">
        <f t="shared" si="11"/>
        <v>2420</v>
      </c>
    </row>
    <row r="327" spans="1:4" ht="17.25">
      <c r="A327" s="6"/>
      <c r="B327" s="2"/>
      <c r="C327" s="41"/>
      <c r="D327" s="41"/>
    </row>
    <row r="328" spans="1:4" s="33" customFormat="1" ht="17.25">
      <c r="A328" s="1" t="s">
        <v>18</v>
      </c>
      <c r="B328" s="31"/>
      <c r="C328" s="48">
        <f>SUM(C7:C327)</f>
        <v>124700.4</v>
      </c>
      <c r="D328" s="48"/>
    </row>
    <row r="330" ht="17.25">
      <c r="A330" s="72"/>
    </row>
  </sheetData>
  <sheetProtection/>
  <mergeCells count="36">
    <mergeCell ref="B70:B72"/>
    <mergeCell ref="A1:D1"/>
    <mergeCell ref="A4:A5"/>
    <mergeCell ref="B4:D4"/>
    <mergeCell ref="A47:A48"/>
    <mergeCell ref="A49:A52"/>
    <mergeCell ref="A23:A24"/>
    <mergeCell ref="D70:D72"/>
    <mergeCell ref="A25:A26"/>
    <mergeCell ref="A44:A46"/>
    <mergeCell ref="A87:A88"/>
    <mergeCell ref="A36:A37"/>
    <mergeCell ref="A91:A92"/>
    <mergeCell ref="A102:A103"/>
    <mergeCell ref="A127:A128"/>
    <mergeCell ref="A303:A304"/>
    <mergeCell ref="A143:A144"/>
    <mergeCell ref="A154:A155"/>
    <mergeCell ref="A163:A164"/>
    <mergeCell ref="A167:A168"/>
    <mergeCell ref="A234:A235"/>
    <mergeCell ref="A197:A198"/>
    <mergeCell ref="A199:A200"/>
    <mergeCell ref="A201:A202"/>
    <mergeCell ref="A208:A209"/>
    <mergeCell ref="A172:A174"/>
    <mergeCell ref="A325:A326"/>
    <mergeCell ref="A315:A316"/>
    <mergeCell ref="A317:A318"/>
    <mergeCell ref="A203:A204"/>
    <mergeCell ref="A288:A289"/>
    <mergeCell ref="A241:A242"/>
    <mergeCell ref="A292:A293"/>
    <mergeCell ref="A313:A314"/>
    <mergeCell ref="A244:A245"/>
    <mergeCell ref="A306:A307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Рябинина Елена Николаевна</cp:lastModifiedBy>
  <cp:lastPrinted>2017-01-10T08:39:40Z</cp:lastPrinted>
  <dcterms:created xsi:type="dcterms:W3CDTF">2013-10-18T11:29:10Z</dcterms:created>
  <dcterms:modified xsi:type="dcterms:W3CDTF">2017-01-10T11:15:56Z</dcterms:modified>
  <cp:category/>
  <cp:version/>
  <cp:contentType/>
  <cp:contentStatus/>
</cp:coreProperties>
</file>