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3275" windowHeight="8445" firstSheet="1" activeTab="1"/>
  </bookViews>
  <sheets>
    <sheet name="Июль внеочередная" sheetId="1" state="hidden" r:id="rId1"/>
    <sheet name="январь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<sst xmlns="http://schemas.openxmlformats.org/spreadsheetml/2006/main" count="40" uniqueCount="25">
  <si>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Наименование статей</t>
  </si>
  <si>
    <t xml:space="preserve">Прогноз </t>
  </si>
  <si>
    <t>БЕЗВОЗМЕЗДНЫЕ ПОСТУПЛЕНИЯ</t>
  </si>
  <si>
    <t>ИТОГО ДОХОДОВ:</t>
  </si>
  <si>
    <t>РАСХОДЫ бюджета</t>
  </si>
  <si>
    <t>Дефицит бюджета</t>
  </si>
  <si>
    <t>% дефицита по собственным полномочиям</t>
  </si>
  <si>
    <t>в т.ч. по собственным полномочиям</t>
  </si>
  <si>
    <t>2016 (к уточне-нию)</t>
  </si>
  <si>
    <t>2015 (к уточне-нию)</t>
  </si>
  <si>
    <t>% дефицита общего</t>
  </si>
  <si>
    <t xml:space="preserve">Доходы и расходы бюджета Великого Новгорода </t>
  </si>
  <si>
    <t>НАЛОГОВЫЕ, НЕНАЛОГОВЫЕ ДОХОДЫ</t>
  </si>
  <si>
    <t>в т.ч. условно утвержденные расходы</t>
  </si>
  <si>
    <t>-</t>
  </si>
  <si>
    <t>2017 (к уточне-нию)</t>
  </si>
  <si>
    <t>2017                  (с учетом уточнения)</t>
  </si>
  <si>
    <t>2016               (с учетом уточнения)</t>
  </si>
  <si>
    <t>2015                  (с учетом уточнения)</t>
  </si>
  <si>
    <t>Приложение к проекту решения Думы Великого Новгорода «О внесении изменений в решение Думы Великого Новгорода  от 29.12.2014 № 411 «О бюджете Великого Новгорода на 2015 год и на плановый период 2016 и 2017 годов»</t>
  </si>
  <si>
    <t>%%</t>
  </si>
  <si>
    <t xml:space="preserve">% дефицита </t>
  </si>
  <si>
    <t>Приложение к проекту решения Думы Великого Новгорода «О внесении изменений в решение Думы Великого Новгорода  от 28.12.2016 № 1058 «О бюджете Великого Новгорода на 2017 год и на плановый период 2018 и 2019 годов »</t>
  </si>
  <si>
    <t>2017                        (к уточнению)</t>
  </si>
  <si>
    <t>2017                                (с учетом уточнения)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</si>
</sst>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3" fillId="0" borderId="12" xfId="0" applyNumberFormat="1" applyFont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left" vertical="center" wrapText="1"/>
    </xf>
    <xf numFmtId="165" fontId="3" fillId="21" borderId="0" xfId="0" applyNumberFormat="1" applyFont="1" applyFill="1" applyBorder="1" applyAlignment="1">
      <alignment horizontal="center" vertical="center" wrapText="1"/>
    </xf>
    <xf numFmtId="0" fontId="2" fillId="21" borderId="0" xfId="0" applyFont="1" applyFill="1" applyAlignment="1">
      <alignment/>
    </xf>
    <xf numFmtId="0" fontId="2" fillId="21" borderId="15" xfId="0" applyFont="1" applyFill="1" applyBorder="1" applyAlignment="1">
      <alignment/>
    </xf>
    <xf numFmtId="165" fontId="2" fillId="21" borderId="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65" fontId="3" fillId="34" borderId="18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center" vertical="center" wrapText="1"/>
    </xf>
    <xf numFmtId="165" fontId="2" fillId="34" borderId="16" xfId="0" applyNumberFormat="1" applyFont="1" applyFill="1" applyBorder="1" applyAlignment="1">
      <alignment/>
    </xf>
    <xf numFmtId="165" fontId="2" fillId="34" borderId="17" xfId="0" applyNumberFormat="1" applyFont="1" applyFill="1" applyBorder="1" applyAlignment="1">
      <alignment/>
    </xf>
    <xf numFmtId="165" fontId="3" fillId="34" borderId="17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5">
      <selection activeCell="A17" sqref="A17:IV19"/>
    </sheetView>
  </sheetViews>
  <sheetFormatPr defaultColWidth="9.00390625" defaultRowHeight="12.75"/>
  <cols>
    <col min="1" max="1" width="30.75390625" style="1" customWidth="1"/>
    <col min="2" max="2" width="13.00390625" style="1" customWidth="1"/>
    <col min="3" max="3" width="12.125" style="1" customWidth="1"/>
    <col min="4" max="4" width="14.00390625" style="16" customWidth="1"/>
    <col min="5" max="5" width="11.00390625" style="16" customWidth="1"/>
    <col min="6" max="6" width="10.125" style="16" customWidth="1"/>
    <col min="7" max="7" width="13.25390625" style="16" customWidth="1"/>
    <col min="8" max="8" width="11.25390625" style="1" customWidth="1"/>
    <col min="9" max="9" width="9.375" style="1" customWidth="1"/>
    <col min="10" max="10" width="12.75390625" style="16" bestFit="1" customWidth="1"/>
    <col min="11" max="11" width="9.125" style="1" customWidth="1"/>
    <col min="12" max="12" width="16.375" style="1" customWidth="1"/>
    <col min="13" max="16384" width="9.125" style="1" customWidth="1"/>
  </cols>
  <sheetData>
    <row r="1" spans="2:10" ht="67.5" customHeight="1">
      <c r="B1" s="25"/>
      <c r="C1" s="25"/>
      <c r="D1" s="26"/>
      <c r="E1" s="60" t="s">
        <v>19</v>
      </c>
      <c r="F1" s="60"/>
      <c r="G1" s="60"/>
      <c r="H1" s="60"/>
      <c r="I1" s="60"/>
      <c r="J1" s="60"/>
    </row>
    <row r="2" spans="3:4" ht="15">
      <c r="C2" s="2"/>
      <c r="D2" s="27"/>
    </row>
    <row r="3" spans="3:4" ht="15" hidden="1">
      <c r="C3" s="2"/>
      <c r="D3" s="27"/>
    </row>
    <row r="4" spans="1:10" ht="26.25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</row>
    <row r="5" ht="15.75" thickBot="1"/>
    <row r="6" spans="1:10" ht="16.5" thickBot="1">
      <c r="A6" s="62" t="s">
        <v>0</v>
      </c>
      <c r="B6" s="64" t="s">
        <v>1</v>
      </c>
      <c r="C6" s="65"/>
      <c r="D6" s="66"/>
      <c r="E6" s="67" t="s">
        <v>1</v>
      </c>
      <c r="F6" s="68"/>
      <c r="G6" s="69"/>
      <c r="H6" s="64" t="s">
        <v>1</v>
      </c>
      <c r="I6" s="65"/>
      <c r="J6" s="66"/>
    </row>
    <row r="7" spans="1:10" ht="48" thickBot="1">
      <c r="A7" s="63"/>
      <c r="B7" s="3">
        <v>2015</v>
      </c>
      <c r="C7" s="3" t="s">
        <v>9</v>
      </c>
      <c r="D7" s="28" t="s">
        <v>18</v>
      </c>
      <c r="E7" s="17">
        <v>2016</v>
      </c>
      <c r="F7" s="17" t="s">
        <v>8</v>
      </c>
      <c r="G7" s="28" t="s">
        <v>17</v>
      </c>
      <c r="H7" s="3">
        <v>2017</v>
      </c>
      <c r="I7" s="3" t="s">
        <v>15</v>
      </c>
      <c r="J7" s="28" t="s">
        <v>16</v>
      </c>
    </row>
    <row r="8" spans="1:10" ht="16.5" thickBot="1">
      <c r="A8" s="4">
        <v>1</v>
      </c>
      <c r="B8" s="5">
        <v>2</v>
      </c>
      <c r="C8" s="5">
        <v>3</v>
      </c>
      <c r="D8" s="18">
        <v>4</v>
      </c>
      <c r="E8" s="18">
        <v>5</v>
      </c>
      <c r="F8" s="18">
        <v>6</v>
      </c>
      <c r="G8" s="18">
        <v>7</v>
      </c>
      <c r="H8" s="5">
        <v>8</v>
      </c>
      <c r="I8" s="5">
        <v>9</v>
      </c>
      <c r="J8" s="18">
        <v>10</v>
      </c>
    </row>
    <row r="9" spans="1:10" ht="31.5" customHeight="1" thickBot="1">
      <c r="A9" s="35" t="s">
        <v>12</v>
      </c>
      <c r="B9" s="36">
        <v>2231622.1</v>
      </c>
      <c r="C9" s="36">
        <v>0</v>
      </c>
      <c r="D9" s="37">
        <f>B9+C9</f>
        <v>2231622.1</v>
      </c>
      <c r="E9" s="34">
        <v>2157729</v>
      </c>
      <c r="F9" s="34">
        <v>0</v>
      </c>
      <c r="G9" s="33">
        <f>E9+F9</f>
        <v>2157729</v>
      </c>
      <c r="H9" s="34">
        <v>2209674</v>
      </c>
      <c r="I9" s="34">
        <v>0</v>
      </c>
      <c r="J9" s="33">
        <f>H9+I9</f>
        <v>2209674</v>
      </c>
    </row>
    <row r="10" spans="1:10" ht="12" customHeight="1" thickBot="1">
      <c r="A10" s="6"/>
      <c r="B10" s="7"/>
      <c r="C10" s="22"/>
      <c r="D10" s="23"/>
      <c r="E10" s="19"/>
      <c r="F10" s="19"/>
      <c r="G10" s="19"/>
      <c r="H10" s="8"/>
      <c r="I10" s="8"/>
      <c r="J10" s="19"/>
    </row>
    <row r="11" spans="1:10" ht="32.25" thickBot="1">
      <c r="A11" s="6" t="s">
        <v>2</v>
      </c>
      <c r="B11" s="7">
        <v>2747573.36</v>
      </c>
      <c r="C11" s="24"/>
      <c r="D11" s="23">
        <f>B11+C11</f>
        <v>2747573.36</v>
      </c>
      <c r="E11" s="19">
        <v>2222680.1</v>
      </c>
      <c r="F11" s="19"/>
      <c r="G11" s="19">
        <f>E11+F11</f>
        <v>2222680.1</v>
      </c>
      <c r="H11" s="8">
        <v>2649281.2</v>
      </c>
      <c r="I11" s="8"/>
      <c r="J11" s="19">
        <f>H11+I11</f>
        <v>2649281.2</v>
      </c>
    </row>
    <row r="12" spans="1:10" ht="12" customHeight="1" thickBot="1">
      <c r="A12" s="6"/>
      <c r="B12" s="7"/>
      <c r="C12" s="7"/>
      <c r="D12" s="23"/>
      <c r="E12" s="19"/>
      <c r="F12" s="19"/>
      <c r="G12" s="19"/>
      <c r="H12" s="8"/>
      <c r="I12" s="8"/>
      <c r="J12" s="19"/>
    </row>
    <row r="13" spans="1:10" s="9" customFormat="1" ht="16.5" thickBot="1">
      <c r="A13" s="6" t="s">
        <v>3</v>
      </c>
      <c r="B13" s="7">
        <v>4979195.46</v>
      </c>
      <c r="C13" s="7">
        <f>SUM(C9:C11)</f>
        <v>0</v>
      </c>
      <c r="D13" s="23">
        <f>SUM(D9:D11)</f>
        <v>4979195.46</v>
      </c>
      <c r="E13" s="19">
        <v>4380409.1</v>
      </c>
      <c r="F13" s="19">
        <f>SUM(F9:F11)</f>
        <v>0</v>
      </c>
      <c r="G13" s="19">
        <f>SUM(E13:F13)</f>
        <v>4380409.1</v>
      </c>
      <c r="H13" s="8">
        <v>4858955.2</v>
      </c>
      <c r="I13" s="8">
        <f>SUM(I9:I11)</f>
        <v>0</v>
      </c>
      <c r="J13" s="19">
        <f>J9+J11</f>
        <v>4858955.2</v>
      </c>
    </row>
    <row r="14" spans="1:10" ht="15.75" thickBot="1">
      <c r="A14" s="10"/>
      <c r="B14" s="11"/>
      <c r="C14" s="11"/>
      <c r="D14" s="29"/>
      <c r="E14" s="20"/>
      <c r="F14" s="20"/>
      <c r="G14" s="32"/>
      <c r="H14" s="12"/>
      <c r="I14" s="12"/>
      <c r="J14" s="32"/>
    </row>
    <row r="15" spans="1:10" ht="16.5" thickBot="1">
      <c r="A15" s="6" t="s">
        <v>4</v>
      </c>
      <c r="B15" s="7">
        <v>5233601.944</v>
      </c>
      <c r="C15" s="23">
        <f>C11</f>
        <v>0</v>
      </c>
      <c r="D15" s="23">
        <f>B15+C15</f>
        <v>5233601.944</v>
      </c>
      <c r="E15" s="19">
        <v>4461765.4</v>
      </c>
      <c r="F15" s="19">
        <f>F11</f>
        <v>0</v>
      </c>
      <c r="G15" s="19">
        <f>E15+F15</f>
        <v>4461765.4</v>
      </c>
      <c r="H15" s="8">
        <v>4903680.2</v>
      </c>
      <c r="I15" s="8">
        <f>I11</f>
        <v>0</v>
      </c>
      <c r="J15" s="19">
        <f>H15+I15</f>
        <v>4903680.2</v>
      </c>
    </row>
    <row r="16" spans="1:10" ht="10.5" customHeight="1" thickBot="1">
      <c r="A16" s="13"/>
      <c r="B16" s="14"/>
      <c r="C16" s="14"/>
      <c r="D16" s="30"/>
      <c r="E16" s="21"/>
      <c r="F16" s="21"/>
      <c r="G16" s="31"/>
      <c r="H16" s="15"/>
      <c r="I16" s="15"/>
      <c r="J16" s="19"/>
    </row>
    <row r="17" spans="1:10" ht="32.25" thickBot="1">
      <c r="A17" s="6" t="s">
        <v>13</v>
      </c>
      <c r="B17" s="7" t="s">
        <v>14</v>
      </c>
      <c r="C17" s="23"/>
      <c r="D17" s="23" t="s">
        <v>14</v>
      </c>
      <c r="E17" s="19">
        <v>60000</v>
      </c>
      <c r="F17" s="19">
        <v>0</v>
      </c>
      <c r="G17" s="19">
        <f>E17+F17</f>
        <v>60000</v>
      </c>
      <c r="H17" s="8">
        <v>131209.1</v>
      </c>
      <c r="I17" s="8">
        <v>0</v>
      </c>
      <c r="J17" s="19">
        <f>H17+I17</f>
        <v>131209.1</v>
      </c>
    </row>
    <row r="18" spans="1:10" ht="15.75" hidden="1">
      <c r="A18" s="39" t="s">
        <v>20</v>
      </c>
      <c r="B18" s="40"/>
      <c r="C18" s="41"/>
      <c r="D18" s="42"/>
      <c r="E18" s="43">
        <v>2.67966566526072</v>
      </c>
      <c r="F18" s="43"/>
      <c r="G18" s="43">
        <f>G17/(G9-G20)*100</f>
        <v>2.67966566526072</v>
      </c>
      <c r="H18" s="43">
        <v>5.820136541934237</v>
      </c>
      <c r="I18" s="43"/>
      <c r="J18" s="43">
        <f>J17/(J9-J20)*100</f>
        <v>5.820136541934237</v>
      </c>
    </row>
    <row r="19" spans="1:10" ht="10.5" customHeight="1" thickBot="1">
      <c r="A19" s="13"/>
      <c r="B19" s="14"/>
      <c r="C19" s="14"/>
      <c r="D19" s="30"/>
      <c r="E19" s="21"/>
      <c r="F19" s="21"/>
      <c r="G19" s="31"/>
      <c r="H19" s="15"/>
      <c r="I19" s="15"/>
      <c r="J19" s="31"/>
    </row>
    <row r="20" spans="1:10" ht="16.5" thickBot="1">
      <c r="A20" s="6" t="s">
        <v>5</v>
      </c>
      <c r="B20" s="7">
        <v>-254406.48400000017</v>
      </c>
      <c r="C20" s="7">
        <f aca="true" t="shared" si="0" ref="C20:J20">C13-C15</f>
        <v>0</v>
      </c>
      <c r="D20" s="23">
        <f t="shared" si="0"/>
        <v>-254406.48400000017</v>
      </c>
      <c r="E20" s="19">
        <v>-81356.30000000075</v>
      </c>
      <c r="F20" s="38">
        <f t="shared" si="0"/>
        <v>0</v>
      </c>
      <c r="G20" s="19">
        <f t="shared" si="0"/>
        <v>-81356.30000000075</v>
      </c>
      <c r="H20" s="19">
        <v>-44725</v>
      </c>
      <c r="I20" s="8">
        <f t="shared" si="0"/>
        <v>0</v>
      </c>
      <c r="J20" s="19">
        <f t="shared" si="0"/>
        <v>-44725</v>
      </c>
    </row>
    <row r="21" spans="1:10" ht="10.5" customHeight="1" thickBot="1">
      <c r="A21" s="13"/>
      <c r="B21" s="14"/>
      <c r="C21" s="14"/>
      <c r="D21" s="30"/>
      <c r="E21" s="21"/>
      <c r="F21" s="21"/>
      <c r="G21" s="31"/>
      <c r="H21" s="15"/>
      <c r="I21" s="15"/>
      <c r="J21" s="31"/>
    </row>
    <row r="22" spans="1:10" ht="16.5" thickBot="1">
      <c r="A22" s="6" t="s">
        <v>10</v>
      </c>
      <c r="B22" s="8">
        <v>11.400070110436717</v>
      </c>
      <c r="C22" s="8"/>
      <c r="D22" s="19">
        <f>-(D20)/(D9)*100</f>
        <v>11.400070110436717</v>
      </c>
      <c r="E22" s="8">
        <v>3.7704595896890085</v>
      </c>
      <c r="F22" s="19"/>
      <c r="G22" s="19">
        <f>-(G20)/(G9)*100</f>
        <v>3.7704595896890085</v>
      </c>
      <c r="H22" s="19">
        <v>2.0240542270036213</v>
      </c>
      <c r="I22" s="8"/>
      <c r="J22" s="19">
        <f>-(J20)/(J9)*100</f>
        <v>2.0240542270036213</v>
      </c>
    </row>
    <row r="23" spans="1:10" ht="11.25" customHeight="1" thickBot="1">
      <c r="A23" s="6"/>
      <c r="B23" s="8"/>
      <c r="C23" s="8"/>
      <c r="D23" s="19"/>
      <c r="E23" s="19"/>
      <c r="F23" s="19"/>
      <c r="G23" s="19"/>
      <c r="H23" s="8"/>
      <c r="I23" s="8"/>
      <c r="J23" s="19"/>
    </row>
    <row r="24" spans="1:10" ht="33" customHeight="1" thickBot="1">
      <c r="A24" s="6" t="s">
        <v>7</v>
      </c>
      <c r="B24" s="7">
        <v>-222431.40000000017</v>
      </c>
      <c r="C24" s="7">
        <v>0</v>
      </c>
      <c r="D24" s="23">
        <f>B24+C24</f>
        <v>-222431.40000000017</v>
      </c>
      <c r="E24" s="19">
        <v>-81356.30000000075</v>
      </c>
      <c r="F24" s="19">
        <f>F20</f>
        <v>0</v>
      </c>
      <c r="G24" s="19">
        <f>E24+F24</f>
        <v>-81356.30000000075</v>
      </c>
      <c r="H24" s="19">
        <v>-44725</v>
      </c>
      <c r="I24" s="8">
        <v>0</v>
      </c>
      <c r="J24" s="19">
        <f>H24+I24</f>
        <v>-44725</v>
      </c>
    </row>
    <row r="25" spans="1:10" ht="9" customHeight="1" thickBot="1">
      <c r="A25" s="13"/>
      <c r="B25" s="15"/>
      <c r="C25" s="15"/>
      <c r="D25" s="31"/>
      <c r="E25" s="21"/>
      <c r="F25" s="21"/>
      <c r="G25" s="31"/>
      <c r="H25" s="15"/>
      <c r="I25" s="15"/>
      <c r="J25" s="31"/>
    </row>
    <row r="26" spans="1:10" ht="31.5" customHeight="1" thickBot="1">
      <c r="A26" s="6" t="s">
        <v>6</v>
      </c>
      <c r="B26" s="8">
        <v>9.967252071934588</v>
      </c>
      <c r="C26" s="8"/>
      <c r="D26" s="19">
        <f>-D24*100/D9</f>
        <v>9.967252071934588</v>
      </c>
      <c r="E26" s="8">
        <v>3.7704595896890085</v>
      </c>
      <c r="F26" s="19"/>
      <c r="G26" s="19">
        <f>-G24*100/G9</f>
        <v>3.7704595896890085</v>
      </c>
      <c r="H26" s="19">
        <v>2.0240542270036213</v>
      </c>
      <c r="I26" s="8"/>
      <c r="J26" s="19">
        <f>-(J24)/(J9)*100</f>
        <v>2.0240542270036213</v>
      </c>
    </row>
  </sheetData>
  <sheetProtection/>
  <mergeCells count="6">
    <mergeCell ref="E1:J1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2">
      <selection activeCell="C17" sqref="C17"/>
    </sheetView>
  </sheetViews>
  <sheetFormatPr defaultColWidth="9.00390625" defaultRowHeight="12.75"/>
  <cols>
    <col min="1" max="1" width="30.75390625" style="1" customWidth="1"/>
    <col min="2" max="2" width="20.375" style="1" customWidth="1"/>
    <col min="3" max="3" width="19.875" style="1" customWidth="1"/>
    <col min="4" max="4" width="22.875" style="51" customWidth="1"/>
    <col min="5" max="5" width="9.125" style="1" customWidth="1"/>
    <col min="6" max="6" width="16.375" style="1" customWidth="1"/>
    <col min="7" max="16384" width="9.125" style="1" customWidth="1"/>
  </cols>
  <sheetData>
    <row r="1" spans="2:4" ht="70.5" customHeight="1">
      <c r="B1" s="60" t="s">
        <v>22</v>
      </c>
      <c r="C1" s="60"/>
      <c r="D1" s="60"/>
    </row>
    <row r="2" spans="2:4" ht="15.75">
      <c r="B2" s="49"/>
      <c r="C2" s="49"/>
      <c r="D2" s="49"/>
    </row>
    <row r="3" spans="3:4" ht="15">
      <c r="C3" s="2"/>
      <c r="D3" s="50"/>
    </row>
    <row r="4" spans="3:4" ht="15" hidden="1">
      <c r="C4" s="2"/>
      <c r="D4" s="50"/>
    </row>
    <row r="5" spans="1:4" ht="26.25" customHeight="1">
      <c r="A5" s="61" t="s">
        <v>11</v>
      </c>
      <c r="B5" s="61"/>
      <c r="C5" s="61"/>
      <c r="D5" s="61"/>
    </row>
    <row r="6" ht="15.75" thickBot="1"/>
    <row r="7" spans="1:4" ht="16.5" thickBot="1">
      <c r="A7" s="62" t="s">
        <v>0</v>
      </c>
      <c r="B7" s="64" t="s">
        <v>1</v>
      </c>
      <c r="C7" s="65"/>
      <c r="D7" s="66"/>
    </row>
    <row r="8" spans="1:4" ht="48" thickBot="1">
      <c r="A8" s="63"/>
      <c r="B8" s="3">
        <v>2017</v>
      </c>
      <c r="C8" s="3" t="s">
        <v>23</v>
      </c>
      <c r="D8" s="52" t="s">
        <v>24</v>
      </c>
    </row>
    <row r="9" spans="1:4" ht="16.5" thickBot="1">
      <c r="A9" s="4">
        <v>1</v>
      </c>
      <c r="B9" s="5">
        <v>2</v>
      </c>
      <c r="C9" s="5">
        <v>3</v>
      </c>
      <c r="D9" s="53">
        <v>4</v>
      </c>
    </row>
    <row r="10" spans="1:4" ht="31.5" customHeight="1" thickBot="1">
      <c r="A10" s="35" t="s">
        <v>12</v>
      </c>
      <c r="B10" s="36">
        <v>1912962</v>
      </c>
      <c r="C10" s="36">
        <v>0</v>
      </c>
      <c r="D10" s="54">
        <f>B10+C10</f>
        <v>1912962</v>
      </c>
    </row>
    <row r="11" spans="1:4" ht="12" customHeight="1" thickBot="1">
      <c r="A11" s="6"/>
      <c r="B11" s="7"/>
      <c r="C11" s="22"/>
      <c r="D11" s="55"/>
    </row>
    <row r="12" spans="1:4" ht="32.25" thickBot="1">
      <c r="A12" s="6" t="s">
        <v>2</v>
      </c>
      <c r="B12" s="7">
        <v>2699634.5</v>
      </c>
      <c r="C12" s="24"/>
      <c r="D12" s="55">
        <f>B12+C12</f>
        <v>2699634.5</v>
      </c>
    </row>
    <row r="13" spans="1:4" ht="12" customHeight="1" thickBot="1">
      <c r="A13" s="6"/>
      <c r="B13" s="7"/>
      <c r="C13" s="7"/>
      <c r="D13" s="55"/>
    </row>
    <row r="14" spans="1:4" s="9" customFormat="1" ht="16.5" thickBot="1">
      <c r="A14" s="6" t="s">
        <v>3</v>
      </c>
      <c r="B14" s="7">
        <f>SUM(B10:B12)</f>
        <v>4612596.5</v>
      </c>
      <c r="C14" s="7">
        <f>SUM(C10:C12)</f>
        <v>0</v>
      </c>
      <c r="D14" s="55">
        <f>SUM(D10:D12)</f>
        <v>4612596.5</v>
      </c>
    </row>
    <row r="15" spans="1:4" ht="15.75" thickBot="1">
      <c r="A15" s="10"/>
      <c r="B15" s="11"/>
      <c r="C15" s="11"/>
      <c r="D15" s="56"/>
    </row>
    <row r="16" spans="1:4" ht="16.5" thickBot="1">
      <c r="A16" s="6" t="s">
        <v>4</v>
      </c>
      <c r="B16" s="7">
        <v>4612596.5</v>
      </c>
      <c r="C16" s="7">
        <f>124600.4+100</f>
        <v>124700.4</v>
      </c>
      <c r="D16" s="55">
        <f>B16+C16</f>
        <v>4737296.9</v>
      </c>
    </row>
    <row r="17" spans="1:4" ht="10.5" customHeight="1" thickBot="1">
      <c r="A17" s="13"/>
      <c r="B17" s="14"/>
      <c r="C17" s="14"/>
      <c r="D17" s="57"/>
    </row>
    <row r="18" spans="1:4" ht="32.25" hidden="1" thickBot="1">
      <c r="A18" s="6" t="s">
        <v>13</v>
      </c>
      <c r="B18" s="7" t="s">
        <v>14</v>
      </c>
      <c r="C18" s="23"/>
      <c r="D18" s="55" t="s">
        <v>14</v>
      </c>
    </row>
    <row r="19" spans="1:4" s="46" customFormat="1" ht="15.75" customHeight="1" hidden="1">
      <c r="A19" s="44" t="s">
        <v>20</v>
      </c>
      <c r="B19" s="45"/>
      <c r="C19" s="45"/>
      <c r="D19" s="58"/>
    </row>
    <row r="20" spans="1:4" s="46" customFormat="1" ht="10.5" customHeight="1" hidden="1">
      <c r="A20" s="47"/>
      <c r="B20" s="48"/>
      <c r="C20" s="48"/>
      <c r="D20" s="57"/>
    </row>
    <row r="21" spans="1:4" ht="16.5" thickBot="1">
      <c r="A21" s="6" t="s">
        <v>5</v>
      </c>
      <c r="B21" s="7">
        <f>B14-B16</f>
        <v>0</v>
      </c>
      <c r="C21" s="7">
        <f>C14-C16</f>
        <v>-124700.4</v>
      </c>
      <c r="D21" s="55">
        <f>D14-D16</f>
        <v>-124700.40000000037</v>
      </c>
    </row>
    <row r="22" spans="1:4" ht="10.5" customHeight="1" thickBot="1">
      <c r="A22" s="13"/>
      <c r="B22" s="14"/>
      <c r="C22" s="14"/>
      <c r="D22" s="57"/>
    </row>
    <row r="23" spans="1:4" ht="16.5" thickBot="1">
      <c r="A23" s="6" t="s">
        <v>21</v>
      </c>
      <c r="B23" s="19">
        <f>-(B21)/(B10)*100</f>
        <v>0</v>
      </c>
      <c r="C23" s="8"/>
      <c r="D23" s="59">
        <f>-(D21)/(D10)*100</f>
        <v>6.518707637684407</v>
      </c>
    </row>
    <row r="24" spans="1:4" ht="11.25" customHeight="1" thickBot="1">
      <c r="A24" s="6"/>
      <c r="B24" s="8"/>
      <c r="C24" s="8"/>
      <c r="D24" s="59"/>
    </row>
  </sheetData>
  <sheetProtection/>
  <mergeCells count="4">
    <mergeCell ref="B1:D1"/>
    <mergeCell ref="A5:D5"/>
    <mergeCell ref="A7:A8"/>
    <mergeCell ref="B7:D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itv</dc:creator>
  <cp:keywords/>
  <dc:description/>
  <cp:lastModifiedBy>Рябинина Елена Николаевна</cp:lastModifiedBy>
  <cp:lastPrinted>2017-01-10T08:40:03Z</cp:lastPrinted>
  <dcterms:created xsi:type="dcterms:W3CDTF">2013-10-21T05:28:40Z</dcterms:created>
  <dcterms:modified xsi:type="dcterms:W3CDTF">2017-01-10T11:16:16Z</dcterms:modified>
  <cp:category/>
  <cp:version/>
  <cp:contentType/>
  <cp:contentStatus/>
</cp:coreProperties>
</file>