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6165" activeTab="0"/>
  </bookViews>
  <sheets>
    <sheet name="Источники" sheetId="1" r:id="rId1"/>
  </sheets>
  <definedNames>
    <definedName name="_xlnm.Print_Titles" localSheetId="0">'Источники'!$8:$8</definedName>
  </definedNames>
  <calcPr fullCalcOnLoad="1" fullPrecision="0"/>
</workbook>
</file>

<file path=xl/sharedStrings.xml><?xml version="1.0" encoding="utf-8"?>
<sst xmlns="http://schemas.openxmlformats.org/spreadsheetml/2006/main" count="54" uniqueCount="53">
  <si>
    <t>Источники финансирования дефицита бюджетов - всего</t>
  </si>
  <si>
    <t>изменение остатков средств</t>
  </si>
  <si>
    <t>Х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</si>
  <si>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</si>
  <si>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</si>
  <si>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</si>
  <si>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</si>
  <si>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</si>
  <si>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</si>
  <si>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</si>
  <si>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00001050201040000610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</si>
  <si>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</si>
  <si>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</si>
  <si>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</si>
  <si>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</si>
  <si>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</si>
  <si>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</si>
  <si>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</si>
  <si>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</si>
  <si>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</si>
  <si>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</si>
  <si>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</si>
  <si>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</si>
  <si>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</si>
  <si>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</si>
  <si>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</si>
  <si>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</si>
  <si>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00001020000040000710</t>
  </si>
  <si>
    <t>Привлечение городскими округами кредитов от кредитных организаций в валюте Российской Федерации</t>
  </si>
  <si>
    <t>00001020000040000810</t>
  </si>
  <si>
    <t>Погашение городскими округами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</si>
  <si>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</si>
  <si>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</si>
  <si>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</si>
  <si>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</si>
  <si>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</si>
  <si>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</si>
  <si>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</si>
  <si>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</si>
  <si>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00001030100040000710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</si>
  <si>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</si>
  <si>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</si>
  <si>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</si>
  <si>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4</t>
  </si>
  <si>
    <t>к решению Думы Великого Новгорода</t>
  </si>
  <si>
    <t>Наименование источника внутреннего финансирования дефицита</t>
  </si>
  <si>
    <t>Код источника внутреннего финансирования дефицита</t>
  </si>
  <si>
    <t>1</t>
  </si>
  <si>
    <t>2</t>
  </si>
  <si>
    <t>3</t>
  </si>
  <si>
    <t xml:space="preserve">Источники внутреннего финансирования  дефицита бюджета Великого Новгорода за 2022 год                                      </t>
  </si>
  <si>
    <t>Исполнение        (тыс. рублей)</t>
  </si>
  <si>
    <t>от 25.05.2023  № 873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</si>
</sst>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9" borderId="0" applyNumberFormat="0" applyBorder="0" applyAlignment="0" applyProtection="0"/>
    <xf numFmtId="0" fontId="22" fillId="21" borderId="0" applyNumberFormat="0" applyBorder="0" applyAlignment="0" applyProtection="0"/>
    <xf numFmtId="0" fontId="0" fillId="15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17" borderId="0" applyNumberFormat="0" applyBorder="0" applyAlignment="0" applyProtection="0"/>
    <xf numFmtId="0" fontId="23" fillId="27" borderId="0" applyNumberFormat="0" applyBorder="0" applyAlignment="0" applyProtection="0"/>
    <xf numFmtId="0" fontId="2" fillId="19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 applyProtection="1">
      <alignment/>
      <protection/>
    </xf>
    <xf numFmtId="49" fontId="18" fillId="0" borderId="0" xfId="87" applyNumberFormat="1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49" fontId="18" fillId="0" borderId="0" xfId="87" applyNumberFormat="1" applyFont="1" applyFill="1" applyBorder="1" applyAlignment="1" applyProtection="1">
      <alignment/>
      <protection/>
    </xf>
    <xf numFmtId="49" fontId="19" fillId="0" borderId="0" xfId="0" applyNumberFormat="1" applyFont="1" applyFill="1" applyAlignment="1" applyProtection="1">
      <alignment/>
      <protection/>
    </xf>
    <xf numFmtId="0" fontId="21" fillId="0" borderId="0" xfId="87" applyFont="1" applyFill="1" applyBorder="1" applyAlignment="1" applyProtection="1">
      <alignment/>
      <protection/>
    </xf>
    <xf numFmtId="49" fontId="1" fillId="0" borderId="0" xfId="87" applyNumberFormat="1" applyFill="1" applyBorder="1" applyProtection="1">
      <alignment/>
      <protection/>
    </xf>
    <xf numFmtId="49" fontId="18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49" fontId="20" fillId="0" borderId="12" xfId="87" applyNumberFormat="1" applyFont="1" applyFill="1" applyBorder="1" applyAlignment="1" applyProtection="1">
      <alignment horizontal="center"/>
      <protection/>
    </xf>
    <xf numFmtId="49" fontId="18" fillId="0" borderId="0" xfId="87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49" fontId="20" fillId="0" borderId="12" xfId="87" applyNumberFormat="1" applyFont="1" applyFill="1" applyBorder="1" applyAlignment="1" applyProtection="1">
      <alignment wrapText="1"/>
      <protection/>
    </xf>
    <xf numFmtId="0" fontId="18" fillId="0" borderId="0" xfId="87" applyNumberFormat="1" applyFont="1" applyFill="1" applyBorder="1" applyAlignment="1" applyProtection="1">
      <alignment wrapText="1"/>
      <protection/>
    </xf>
    <xf numFmtId="49" fontId="18" fillId="0" borderId="0" xfId="87" applyNumberFormat="1" applyFont="1" applyFill="1" applyBorder="1" applyAlignment="1" applyProtection="1">
      <alignment wrapText="1"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Alignment="1" applyProtection="1">
      <alignment/>
      <protection/>
    </xf>
    <xf numFmtId="49" fontId="18" fillId="0" borderId="13" xfId="87" applyNumberFormat="1" applyFont="1" applyFill="1" applyBorder="1" applyAlignment="1" applyProtection="1">
      <alignment horizontal="center"/>
      <protection/>
    </xf>
    <xf numFmtId="172" fontId="20" fillId="0" borderId="12" xfId="87" applyNumberFormat="1" applyFont="1" applyFill="1" applyBorder="1" applyAlignment="1" applyProtection="1">
      <alignment horizontal="center"/>
      <protection/>
    </xf>
    <xf numFmtId="172" fontId="18" fillId="0" borderId="0" xfId="87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 wrapText="1"/>
    </xf>
    <xf numFmtId="0" fontId="20" fillId="0" borderId="0" xfId="87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wrapText="1"/>
      <protection/>
    </xf>
    <xf numFmtId="49" fontId="18" fillId="0" borderId="11" xfId="0" applyNumberFormat="1" applyFont="1" applyFill="1" applyBorder="1" applyAlignment="1" applyProtection="1">
      <alignment horizontal="center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G10" sqref="G10"/>
    </sheetView>
  </sheetViews>
  <sheetFormatPr defaultColWidth="9.140625" defaultRowHeight="15"/>
  <cols>
    <col min="1" max="1" width="39.421875" style="5" customWidth="1"/>
    <col min="2" max="2" width="29.8515625" style="5" customWidth="1"/>
    <col min="3" max="3" width="20.00390625" style="1" customWidth="1"/>
    <col min="4" max="16384" width="9.140625" style="1" customWidth="1"/>
  </cols>
  <sheetData>
    <row r="1" spans="2:3" ht="16.5">
      <c r="B1" s="26" t="s">
        <v>43</v>
      </c>
      <c r="C1" s="26"/>
    </row>
    <row r="2" spans="2:3" ht="16.5">
      <c r="B2" s="26" t="s">
        <v>44</v>
      </c>
      <c r="C2" s="26"/>
    </row>
    <row r="3" spans="2:3" ht="16.5">
      <c r="B3" s="26" t="s">
        <v>52</v>
      </c>
      <c r="C3" s="26"/>
    </row>
    <row r="5" spans="1:3" ht="33.75" customHeight="1">
      <c r="A5" s="27" t="s">
        <v>50</v>
      </c>
      <c r="B5" s="28"/>
      <c r="C5" s="28"/>
    </row>
    <row r="6" spans="1:3" ht="16.5">
      <c r="A6" s="6"/>
      <c r="B6" s="6"/>
      <c r="C6" s="7"/>
    </row>
    <row r="7" spans="1:3" ht="39" customHeight="1">
      <c r="A7" s="8" t="s">
        <v>45</v>
      </c>
      <c r="B7" s="8" t="s">
        <v>46</v>
      </c>
      <c r="C7" s="9" t="s">
        <v>51</v>
      </c>
    </row>
    <row r="8" spans="1:3" ht="16.5">
      <c r="A8" s="29" t="s">
        <v>47</v>
      </c>
      <c r="B8" s="29" t="s">
        <v>48</v>
      </c>
      <c r="C8" s="30" t="s">
        <v>49</v>
      </c>
    </row>
    <row r="9" spans="1:4" s="3" customFormat="1" ht="33">
      <c r="A9" s="18" t="s">
        <v>0</v>
      </c>
      <c r="B9" s="12" t="s">
        <v>2</v>
      </c>
      <c r="C9" s="24">
        <f>-128587094.36/1000</f>
        <v>-128587.1</v>
      </c>
      <c r="D9" s="10"/>
    </row>
    <row r="10" spans="1:4" s="3" customFormat="1" ht="49.5">
      <c r="A10" s="19" t="s">
        <v>20</v>
      </c>
      <c r="B10" s="2" t="s">
        <v>3</v>
      </c>
      <c r="C10" s="25">
        <f>-5231800/1000</f>
        <v>-5231.8</v>
      </c>
      <c r="D10" s="10"/>
    </row>
    <row r="11" spans="1:4" s="3" customFormat="1" ht="33">
      <c r="A11" s="19" t="s">
        <v>22</v>
      </c>
      <c r="B11" s="2" t="s">
        <v>21</v>
      </c>
      <c r="C11" s="25">
        <f>-562844600/1000</f>
        <v>-562844.6</v>
      </c>
      <c r="D11" s="10"/>
    </row>
    <row r="12" spans="1:4" s="3" customFormat="1" ht="49.5">
      <c r="A12" s="19" t="s">
        <v>24</v>
      </c>
      <c r="B12" s="2" t="s">
        <v>23</v>
      </c>
      <c r="C12" s="25">
        <f>35000000/1000</f>
        <v>35000</v>
      </c>
      <c r="D12" s="10"/>
    </row>
    <row r="13" spans="1:4" s="3" customFormat="1" ht="66">
      <c r="A13" s="19" t="s">
        <v>26</v>
      </c>
      <c r="B13" s="2" t="s">
        <v>25</v>
      </c>
      <c r="C13" s="25">
        <f>-597844600/1000</f>
        <v>-597844.6</v>
      </c>
      <c r="D13" s="10"/>
    </row>
    <row r="14" spans="1:4" ht="49.5">
      <c r="A14" s="19" t="s">
        <v>28</v>
      </c>
      <c r="B14" s="13" t="s">
        <v>27</v>
      </c>
      <c r="C14" s="25">
        <f>35000000/1000</f>
        <v>35000</v>
      </c>
      <c r="D14" s="11"/>
    </row>
    <row r="15" spans="1:4" s="3" customFormat="1" ht="49.5">
      <c r="A15" s="19" t="s">
        <v>30</v>
      </c>
      <c r="B15" s="13" t="s">
        <v>29</v>
      </c>
      <c r="C15" s="25">
        <f>-597844600/1000</f>
        <v>-597844.6</v>
      </c>
      <c r="D15" s="10"/>
    </row>
    <row r="16" spans="1:4" ht="49.5">
      <c r="A16" s="19" t="s">
        <v>32</v>
      </c>
      <c r="B16" s="2" t="s">
        <v>31</v>
      </c>
      <c r="C16" s="25">
        <f>557612800/1000</f>
        <v>557612.8</v>
      </c>
      <c r="D16" s="11"/>
    </row>
    <row r="17" spans="1:4" ht="66">
      <c r="A17" s="19" t="s">
        <v>34</v>
      </c>
      <c r="B17" s="2" t="s">
        <v>33</v>
      </c>
      <c r="C17" s="25">
        <f>557612800/1000</f>
        <v>557612.8</v>
      </c>
      <c r="D17" s="11"/>
    </row>
    <row r="18" spans="1:4" ht="66">
      <c r="A18" s="19" t="s">
        <v>36</v>
      </c>
      <c r="B18" s="2" t="s">
        <v>35</v>
      </c>
      <c r="C18" s="25">
        <f>819931400/1000</f>
        <v>819931.4</v>
      </c>
      <c r="D18" s="11"/>
    </row>
    <row r="19" spans="1:4" ht="82.5">
      <c r="A19" s="19" t="s">
        <v>38</v>
      </c>
      <c r="B19" s="2" t="s">
        <v>37</v>
      </c>
      <c r="C19" s="25">
        <f>-262318600/1000</f>
        <v>-262318.6</v>
      </c>
      <c r="D19" s="11"/>
    </row>
    <row r="20" spans="1:4" s="3" customFormat="1" ht="82.5">
      <c r="A20" s="19" t="s">
        <v>40</v>
      </c>
      <c r="B20" s="13" t="s">
        <v>39</v>
      </c>
      <c r="C20" s="25">
        <f>819931400/1000</f>
        <v>819931.4</v>
      </c>
      <c r="D20" s="10"/>
    </row>
    <row r="21" spans="1:4" s="3" customFormat="1" ht="82.5">
      <c r="A21" s="19" t="s">
        <v>42</v>
      </c>
      <c r="B21" s="13" t="s">
        <v>41</v>
      </c>
      <c r="C21" s="25">
        <f>-262318600/1000</f>
        <v>-262318.6</v>
      </c>
      <c r="D21" s="10"/>
    </row>
    <row r="22" spans="1:4" s="3" customFormat="1" ht="16.5">
      <c r="A22" s="19"/>
      <c r="B22" s="2"/>
      <c r="C22" s="25"/>
      <c r="D22" s="10"/>
    </row>
    <row r="23" spans="1:4" ht="18.75" customHeight="1">
      <c r="A23" s="20" t="s">
        <v>1</v>
      </c>
      <c r="B23" s="2" t="s">
        <v>3</v>
      </c>
      <c r="C23" s="25">
        <f>-123355294.36/1000</f>
        <v>-123355.3</v>
      </c>
      <c r="D23" s="11"/>
    </row>
    <row r="24" spans="1:4" s="3" customFormat="1" ht="33">
      <c r="A24" s="19" t="s">
        <v>12</v>
      </c>
      <c r="B24" s="2" t="s">
        <v>13</v>
      </c>
      <c r="C24" s="25">
        <f>-9674105424.6/1000</f>
        <v>-9674105.4</v>
      </c>
      <c r="D24" s="10"/>
    </row>
    <row r="25" spans="1:4" ht="33">
      <c r="A25" s="19" t="s">
        <v>14</v>
      </c>
      <c r="B25" s="2" t="s">
        <v>15</v>
      </c>
      <c r="C25" s="25">
        <f>-9674105424.6/1000</f>
        <v>-9674105.4</v>
      </c>
      <c r="D25" s="11"/>
    </row>
    <row r="26" spans="1:4" ht="33">
      <c r="A26" s="19" t="s">
        <v>16</v>
      </c>
      <c r="B26" s="2" t="s">
        <v>17</v>
      </c>
      <c r="C26" s="25">
        <f>-9674105424.6/1000</f>
        <v>-9674105.4</v>
      </c>
      <c r="D26" s="11"/>
    </row>
    <row r="27" spans="1:4" ht="49.5">
      <c r="A27" s="20" t="s">
        <v>18</v>
      </c>
      <c r="B27" s="13" t="s">
        <v>19</v>
      </c>
      <c r="C27" s="25">
        <f>-9674105424.6/1000</f>
        <v>-9674105.4</v>
      </c>
      <c r="D27" s="11"/>
    </row>
    <row r="28" spans="1:4" ht="33">
      <c r="A28" s="19" t="s">
        <v>5</v>
      </c>
      <c r="B28" s="2" t="s">
        <v>4</v>
      </c>
      <c r="C28" s="25">
        <f>9550750130.24/1000</f>
        <v>9550750.1</v>
      </c>
      <c r="D28" s="11"/>
    </row>
    <row r="29" spans="1:4" ht="33">
      <c r="A29" s="19" t="s">
        <v>7</v>
      </c>
      <c r="B29" s="2" t="s">
        <v>6</v>
      </c>
      <c r="C29" s="25">
        <f>9550750130.24/1000</f>
        <v>9550750.1</v>
      </c>
      <c r="D29" s="11"/>
    </row>
    <row r="30" spans="1:4" ht="33">
      <c r="A30" s="19" t="s">
        <v>9</v>
      </c>
      <c r="B30" s="2" t="s">
        <v>8</v>
      </c>
      <c r="C30" s="25">
        <f>9550750130.24/1000</f>
        <v>9550750.1</v>
      </c>
      <c r="D30" s="11"/>
    </row>
    <row r="31" spans="1:4" ht="49.5">
      <c r="A31" s="20" t="s">
        <v>11</v>
      </c>
      <c r="B31" s="13" t="s">
        <v>10</v>
      </c>
      <c r="C31" s="25">
        <f>9550750130.24/1000</f>
        <v>9550750.1</v>
      </c>
      <c r="D31" s="11"/>
    </row>
    <row r="32" spans="1:4" ht="16.5">
      <c r="A32" s="4"/>
      <c r="B32" s="23"/>
      <c r="C32" s="2"/>
      <c r="D32" s="11"/>
    </row>
    <row r="33" spans="1:4" ht="16.5">
      <c r="A33" s="21"/>
      <c r="B33" s="14"/>
      <c r="C33" s="15"/>
      <c r="D33" s="11"/>
    </row>
    <row r="34" spans="1:4" ht="16.5">
      <c r="A34" s="21"/>
      <c r="B34" s="14"/>
      <c r="C34" s="15"/>
      <c r="D34" s="11"/>
    </row>
    <row r="35" spans="1:3" ht="16.5">
      <c r="A35" s="22"/>
      <c r="B35" s="16"/>
      <c r="C35" s="17"/>
    </row>
    <row r="36" ht="16.5">
      <c r="A36" s="22"/>
    </row>
  </sheetData>
  <sheetProtection/>
  <mergeCells count="4">
    <mergeCell ref="B1:C1"/>
    <mergeCell ref="B2:C2"/>
    <mergeCell ref="B3:C3"/>
    <mergeCell ref="A5:C5"/>
  </mergeCells>
  <printOptions/>
  <pageMargins left="0.7086614173228347" right="0.5118110236220472" top="0.68" bottom="0.61" header="0.31496062992125984" footer="0.31496062992125984"/>
  <pageSetup blackAndWhite="1"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Филиппова Юлия Юрьевна</cp:lastModifiedBy>
  <cp:lastPrinted>2023-05-23T07:48:04Z</cp:lastPrinted>
  <dcterms:created xsi:type="dcterms:W3CDTF">2009-02-09T10:54:54Z</dcterms:created>
  <dcterms:modified xsi:type="dcterms:W3CDTF">2023-05-23T07:48:14Z</dcterms:modified>
  <cp:category/>
  <cp:version/>
  <cp:contentType/>
  <cp:contentStatus/>
</cp:coreProperties>
</file>