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476" windowWidth="13875" windowHeight="6795" tabRatio="601" activeTab="0"/>
  </bookViews>
  <sheets>
    <sheet name="февраль" sheetId="1" r:id="rId1"/>
  </sheets>
  <definedNames>
    <definedName name="_xlnm.Print_Titles" localSheetId="0">'февраль'!$16:$16</definedName>
    <definedName name="_xlnm.Print_Area" localSheetId="0">'февраль'!$A$1:$E$74</definedName>
  </definedNames>
  <calcPr fullCalcOnLoad="1"/>
</workbook>
</file>

<file path=xl/sharedStrings.xml><?xml version="1.0" encoding="utf-8"?>
<sst xmlns="http://schemas.openxmlformats.org/spreadsheetml/2006/main" count="86" uniqueCount="85">
  <si>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</si>
  <si>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</si>
  <si>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</si>
  <si>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</si>
  <si>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</si>
  <si>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</si>
  <si>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</si>
  <si>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</si>
  <si>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</si>
  <si>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</si>
  <si>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</si>
  <si>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</si>
  <si>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</si>
  <si>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</si>
  <si>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</si>
  <si>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</si>
  <si>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</si>
  <si>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</si>
  <si>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</si>
  <si>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</si>
  <si>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</si>
  <si>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</si>
  <si>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</si>
  <si>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</si>
  <si>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</si>
  <si>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</si>
  <si>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</si>
  <si>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</si>
  <si>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</si>
  <si>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</si>
  <si>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</si>
  <si>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</si>
  <si>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2023 год</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</si>
  <si>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</si>
  <si>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</si>
  <si>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</si>
  <si>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</si>
  <si>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</si>
  <si>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</si>
  <si>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</si>
  <si>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</si>
  <si>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</si>
  <si>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</si>
  <si>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</si>
  <si>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</si>
  <si>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поддержку отрасли культуры</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</si>
  <si>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</si>
  <si>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</si>
  <si>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</si>
  <si>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</si>
  <si>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</si>
  <si>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</si>
  <si>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</si>
  <si>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</si>
  <si>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</si>
  <si>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 xml:space="preserve">Субсидия бюджету городского округа на реализацию мероприятий по модернизации школьных систем образования
</t>
  </si>
  <si>
    <t>Субсидия бюджету городского округа на организацию проведения комплексных кадастровых работ</t>
  </si>
  <si>
    <t>Субсидия бюджету  городского округа на финансовое обеспечение дорожной деятельности в рамках реализации национального проекта "Безопасные качественные дороги"</t>
  </si>
  <si>
    <t>Иной межбюджетный трансферт бюджету городского округа на финансовое обеспечение функционирования новых мест в образовательных организациях для реализации дополнительных общеразвивающих программ всех направленностей</t>
  </si>
  <si>
    <t xml:space="preserve">к решению Думы Великого Новгорода </t>
  </si>
  <si>
    <t>2025 год</t>
  </si>
  <si>
    <t>ДОХОДЫ, ВСЕГО</t>
  </si>
  <si>
    <t>Налоговые и неналоговые доходы</t>
  </si>
  <si>
    <t>Безвозмездные поступления</t>
  </si>
  <si>
    <t>Прочие безвозмездные поступления</t>
  </si>
  <si>
    <t>Прочие безвозмездные поступления в бюджеты городских округов</t>
  </si>
  <si>
    <t xml:space="preserve">            Прогнозируемые поступления доходов в бюджет Великого Новгорода на 2023 год и на плановый период 2024 и 2025 годов</t>
  </si>
  <si>
    <t>Субвенция бюджету городского округа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</si>
  <si>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Иной межбюджетный трансферт бюджетам муниципальных  образований Новгородской области в целях предоставления субсидий организациям коммунального комплекса на софинансирование капитального ремонта линейных объектов коммунальной инфраструктуры, проводимого за счет средств Фонда национального благосостояния</t>
  </si>
  <si>
    <t>Иной межбюджетный трансферт бюджету городского округа на выплату стипендии обучающимся, заключившим договор о целевом обучении по образовательным программам высшего образования по направлению "Педагогическое образование"</t>
  </si>
  <si>
    <t>Иной межбюджетный трансферт бюджетам муниципальных образований Новгородской области на создание модельных муниципальных библиотек в целях реализации национального проекта "Культура"</t>
  </si>
  <si>
    <t xml:space="preserve">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обучающимся муниципальных образовательных организаций, являющихся детьми граждан, призванных на военную службу по мобилизации, граждан, заключивших контракт о прохождении военной службы, граждан, заключивших контракт о добровольном содействии, сотрудников, находящихся в служебной командировке</t>
  </si>
  <si>
    <t>Субсидия бюджетам муниципальных образований Новгородской области на стимулирование программ развития жилищного строительства</t>
  </si>
  <si>
    <t>Субсидия бюджету городского округа на поддержку творческой деятельности и техническое оснащение детских и кукольных театров</t>
  </si>
  <si>
    <t>Иной межбюджетный трансферт бюджету городского округа на обеспечение расходных обязательств, связанных с реализацией указа Губернатора Новгородской области от 11.10.2022 N 584 "О мерах поддержки граждан, призванных на военную службу по мобилизации, граждан, заключивших контракт о прохождении военной службы, граждан, заключивших контракт о добровольном содействии в выполнении задач, возложенных на Вооруженные Силы Российской Федерации, сотрудников, находящихся в служебной командировке в зоне действия специальной военной операции, и членов их семей"</t>
  </si>
  <si>
    <t>УТВЕРЖДЕНЫ</t>
  </si>
  <si>
    <t xml:space="preserve">решением Думы Великого Новгорода </t>
  </si>
  <si>
    <t>Изменения, которые вносятся в приложение 1 к решению Думы Великого Новгорода от 26.12.2022 № 790</t>
  </si>
  <si>
    <t>Изложить приложение 1 в следующей редакции:</t>
  </si>
  <si>
    <t>"Приложение 1</t>
  </si>
  <si>
    <t>от 26.12.2022 № 790</t>
  </si>
  <si>
    <t xml:space="preserve">    субвенция бюджету городского округа на осуществление отдельных государственных полномочий в области увековечения памяти погибших при защите Отечества</t>
  </si>
  <si>
    <t>Субсидия бюджетам муниципальных образований на переселение граждан из аварийного жилищного фонда за счет средств публично-правовой компании "Фонд развития территорий"</t>
  </si>
  <si>
    <t>Субсидия бюджетам муниципальных образований на переселение граждан из аварийного жилищного фонда за счет средств областного бюджета</t>
  </si>
  <si>
    <t>от 28.02.2023  № 826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</si>
</sst>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 numFmtId="187" formatCode="_-* #,##0.0_р_._-;\-* #,##0.0_р_._-;_-* &quot;-&quot;??_р_._-;_-@_-"/>
    <numFmt numFmtId="188" formatCode="_-* #,##0.000_р_._-;\-* #,##0.000_р_._-;_-* &quot;-&quot;??_р_._-;_-@_-"/>
    <numFmt numFmtId="189" formatCode="_-* #,##0.000\ _₽_-;\-* #,##0.000\ _₽_-;_-* &quot;-&quot;???\ _₽_-;_-@_-"/>
  </numFmts>
  <fonts count="46">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b/>
      <sz val="10"/>
      <name val="Arial Cyr"/>
      <family val="0"/>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50">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3" fontId="1" fillId="0" borderId="0" xfId="0" applyNumberFormat="1" applyFont="1" applyFill="1" applyBorder="1" applyAlignment="1">
      <alignment horizontal="justify" vertical="distributed" wrapText="1"/>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0" fontId="6"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0" fontId="44" fillId="0" borderId="0" xfId="0" applyFont="1" applyFill="1" applyBorder="1" applyAlignment="1">
      <alignment/>
    </xf>
    <xf numFmtId="0" fontId="45" fillId="0" borderId="0" xfId="0" applyFont="1" applyFill="1" applyBorder="1" applyAlignment="1">
      <alignment horizontal="left" wrapText="1"/>
    </xf>
    <xf numFmtId="0" fontId="1" fillId="0" borderId="0" xfId="0" applyFont="1" applyFill="1" applyBorder="1" applyAlignment="1">
      <alignment horizontal="center" vertical="justify" wrapText="1"/>
    </xf>
    <xf numFmtId="0" fontId="2" fillId="0" borderId="0" xfId="0" applyNumberFormat="1" applyFont="1" applyFill="1" applyBorder="1" applyAlignment="1">
      <alignment horizontal="left" wrapText="1"/>
    </xf>
    <xf numFmtId="188" fontId="2" fillId="0" borderId="0" xfId="61" applyNumberFormat="1" applyFont="1" applyFill="1" applyBorder="1" applyAlignment="1">
      <alignment horizontal="center"/>
    </xf>
    <xf numFmtId="188" fontId="1" fillId="0" borderId="0" xfId="61" applyNumberFormat="1" applyFont="1" applyFill="1" applyBorder="1" applyAlignment="1">
      <alignment horizontal="center"/>
    </xf>
    <xf numFmtId="188" fontId="0" fillId="0" borderId="0" xfId="61" applyNumberFormat="1" applyFont="1" applyFill="1" applyBorder="1" applyAlignment="1">
      <alignment/>
    </xf>
    <xf numFmtId="188" fontId="7" fillId="0" borderId="0" xfId="61" applyNumberFormat="1" applyFont="1" applyFill="1" applyBorder="1" applyAlignment="1">
      <alignment horizontal="center"/>
    </xf>
    <xf numFmtId="0" fontId="1" fillId="0" borderId="0" xfId="0" applyFont="1" applyFill="1" applyBorder="1" applyAlignment="1">
      <alignment vertical="center" wrapText="1"/>
    </xf>
    <xf numFmtId="3" fontId="1" fillId="0" borderId="0" xfId="0" applyNumberFormat="1" applyFont="1" applyFill="1" applyBorder="1" applyAlignment="1">
      <alignment vertical="top"/>
    </xf>
    <xf numFmtId="0" fontId="2" fillId="0" borderId="0" xfId="0" applyFont="1" applyFill="1" applyBorder="1" applyAlignment="1">
      <alignment horizontal="center" vertical="center" wrapText="1"/>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xf numFmtId="3" fontId="1" fillId="0" borderId="0" xfId="0" applyNumberFormat="1" applyFont="1" applyFill="1" applyBorder="1" applyAlignment="1">
      <alignment horizontal="center" vertical="top"/>
    </xf>
    <xf numFmtId="0" fontId="1" fillId="0" borderId="0" xfId="0" applyFont="1" applyFill="1" applyBorder="1" applyAlignment="1">
      <alignment vertical="center" wrapText="1"/>
    </xf>
    <xf numFmtId="0" fontId="2" fillId="0" borderId="0"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Q157"/>
  <sheetViews>
    <sheetView tabSelected="1" zoomScale="90" zoomScaleNormal="90" zoomScalePageLayoutView="0" workbookViewId="0" topLeftCell="B4">
      <selection activeCell="B13" sqref="B13"/>
    </sheetView>
  </sheetViews>
  <sheetFormatPr defaultColWidth="9.00390625" defaultRowHeight="12.75"/>
  <cols>
    <col min="1" max="1" width="27.625" style="1" hidden="1" customWidth="1"/>
    <col min="2" max="2" width="74.375" style="2" customWidth="1"/>
    <col min="3" max="3" width="21.375" style="3" customWidth="1"/>
    <col min="4" max="5" width="21.375" style="15" customWidth="1"/>
    <col min="6" max="15" width="9.125" style="15" customWidth="1"/>
    <col min="16" max="16" width="10.25390625" style="15" customWidth="1"/>
    <col min="17" max="75" width="9.125" style="15" customWidth="1"/>
    <col min="76" max="76" width="10.625" style="15" customWidth="1"/>
    <col min="77" max="80" width="9.125" style="15" customWidth="1"/>
    <col min="81" max="81" width="12.125" style="15" customWidth="1"/>
    <col min="82" max="86" width="9.125" style="15" customWidth="1"/>
    <col min="87" max="87" width="13.875" style="15" customWidth="1"/>
    <col min="88" max="91" width="9.125" style="15" customWidth="1"/>
    <col min="92" max="92" width="12.125" style="15" customWidth="1"/>
    <col min="93" max="93" width="12.00390625" style="15" customWidth="1"/>
    <col min="94" max="98" width="9.125" style="15" customWidth="1"/>
    <col min="99" max="99" width="22.875" style="15" customWidth="1"/>
    <col min="100" max="149" width="9.125" style="15" customWidth="1"/>
    <col min="150" max="150" width="10.75390625" style="15" customWidth="1"/>
    <col min="151" max="151" width="10.625" style="15" customWidth="1"/>
    <col min="152" max="170" width="9.125" style="15" customWidth="1"/>
    <col min="171" max="171" width="16.125" style="15" customWidth="1"/>
    <col min="172" max="191" width="9.125" style="15" customWidth="1"/>
    <col min="192" max="16384" width="9.125" style="15" customWidth="1"/>
  </cols>
  <sheetData>
    <row r="1" spans="1:5" ht="16.5">
      <c r="A1" s="18"/>
      <c r="B1" s="4" t="s">
        <v>24</v>
      </c>
      <c r="C1" s="47" t="s">
        <v>75</v>
      </c>
      <c r="D1" s="47"/>
      <c r="E1" s="47"/>
    </row>
    <row r="2" spans="2:5" ht="16.5">
      <c r="B2" s="4" t="s">
        <v>25</v>
      </c>
      <c r="C2" s="47" t="s">
        <v>76</v>
      </c>
      <c r="D2" s="47"/>
      <c r="E2" s="47"/>
    </row>
    <row r="3" spans="2:5" ht="16.5">
      <c r="B3" s="4" t="s">
        <v>25</v>
      </c>
      <c r="C3" s="47" t="s">
        <v>84</v>
      </c>
      <c r="D3" s="47"/>
      <c r="E3" s="47"/>
    </row>
    <row r="4" spans="2:5" ht="16.5">
      <c r="B4" s="4"/>
      <c r="C4" s="4"/>
      <c r="D4" s="4"/>
      <c r="E4" s="4"/>
    </row>
    <row r="5" spans="2:5" ht="16.5" customHeight="1">
      <c r="B5" s="49" t="s">
        <v>77</v>
      </c>
      <c r="C5" s="49"/>
      <c r="D5" s="49"/>
      <c r="E5" s="49"/>
    </row>
    <row r="6" spans="2:5" ht="16.5">
      <c r="B6" s="4"/>
      <c r="C6" s="4"/>
      <c r="D6" s="4"/>
      <c r="E6" s="4"/>
    </row>
    <row r="7" spans="2:5" ht="16.5">
      <c r="B7" s="48" t="s">
        <v>78</v>
      </c>
      <c r="C7" s="48"/>
      <c r="D7" s="48"/>
      <c r="E7" s="48"/>
    </row>
    <row r="8" spans="2:5" ht="16.5">
      <c r="B8" s="34"/>
      <c r="C8" s="47" t="s">
        <v>79</v>
      </c>
      <c r="D8" s="47"/>
      <c r="E8" s="47"/>
    </row>
    <row r="9" spans="2:5" ht="16.5">
      <c r="B9" s="34"/>
      <c r="C9" s="47" t="s">
        <v>59</v>
      </c>
      <c r="D9" s="47"/>
      <c r="E9" s="47"/>
    </row>
    <row r="10" spans="2:5" ht="16.5">
      <c r="B10" s="34"/>
      <c r="C10" s="47" t="s">
        <v>80</v>
      </c>
      <c r="D10" s="47"/>
      <c r="E10" s="47"/>
    </row>
    <row r="11" ht="16.5" customHeight="1">
      <c r="B11" s="5"/>
    </row>
    <row r="12" spans="1:5" ht="38.25" customHeight="1">
      <c r="A12" s="36" t="s">
        <v>66</v>
      </c>
      <c r="B12" s="36"/>
      <c r="C12" s="36"/>
      <c r="D12" s="36"/>
      <c r="E12" s="36"/>
    </row>
    <row r="13" spans="4:5" ht="19.5" customHeight="1">
      <c r="D13" s="46" t="s">
        <v>14</v>
      </c>
      <c r="E13" s="46"/>
    </row>
    <row r="14" spans="1:10" ht="16.5">
      <c r="A14" s="37" t="s">
        <v>2</v>
      </c>
      <c r="B14" s="39" t="s">
        <v>13</v>
      </c>
      <c r="C14" s="41" t="s">
        <v>32</v>
      </c>
      <c r="D14" s="44" t="s">
        <v>21</v>
      </c>
      <c r="E14" s="45"/>
      <c r="H14" s="35"/>
      <c r="I14" s="35"/>
      <c r="J14" s="35"/>
    </row>
    <row r="15" spans="1:10" ht="16.5">
      <c r="A15" s="38"/>
      <c r="B15" s="40"/>
      <c r="C15" s="42"/>
      <c r="D15" s="7" t="s">
        <v>49</v>
      </c>
      <c r="E15" s="6" t="s">
        <v>60</v>
      </c>
      <c r="H15" s="35"/>
      <c r="I15" s="35"/>
      <c r="J15" s="35"/>
    </row>
    <row r="16" spans="1:10" ht="16.5">
      <c r="A16" s="8">
        <v>1</v>
      </c>
      <c r="B16" s="9">
        <v>1</v>
      </c>
      <c r="C16" s="10" t="s">
        <v>1</v>
      </c>
      <c r="D16" s="10" t="s">
        <v>22</v>
      </c>
      <c r="E16" s="10" t="s">
        <v>23</v>
      </c>
      <c r="H16" s="35"/>
      <c r="I16" s="35"/>
      <c r="J16" s="35"/>
    </row>
    <row r="17" spans="1:5" ht="24" customHeight="1">
      <c r="A17" s="28"/>
      <c r="B17" s="12" t="s">
        <v>61</v>
      </c>
      <c r="C17" s="33">
        <f>C18+C19</f>
        <v>8101547.393740001</v>
      </c>
      <c r="D17" s="33">
        <f>D18+D19</f>
        <v>6870711.17979</v>
      </c>
      <c r="E17" s="33">
        <f>E18+E19</f>
        <v>5883585.94355</v>
      </c>
    </row>
    <row r="18" spans="1:5" ht="19.5" customHeight="1">
      <c r="A18" s="28"/>
      <c r="B18" s="12" t="s">
        <v>62</v>
      </c>
      <c r="C18" s="30">
        <v>2757357.5</v>
      </c>
      <c r="D18" s="30">
        <v>2905250.4</v>
      </c>
      <c r="E18" s="30">
        <v>3143502.6</v>
      </c>
    </row>
    <row r="19" spans="1:5" ht="24.75" customHeight="1">
      <c r="A19" s="28"/>
      <c r="B19" s="12" t="s">
        <v>63</v>
      </c>
      <c r="C19" s="30">
        <f>C20+C72</f>
        <v>5344189.893740001</v>
      </c>
      <c r="D19" s="30">
        <f>D20+D72</f>
        <v>3965460.7797900005</v>
      </c>
      <c r="E19" s="30">
        <f>E20+E72</f>
        <v>2740083.3435500003</v>
      </c>
    </row>
    <row r="20" spans="1:5" ht="33">
      <c r="A20" s="11" t="s">
        <v>3</v>
      </c>
      <c r="B20" s="12" t="s">
        <v>4</v>
      </c>
      <c r="C20" s="30">
        <f>C23+C41+C62+C21</f>
        <v>5325989.893740001</v>
      </c>
      <c r="D20" s="30">
        <f>D23+D41+D62+D21</f>
        <v>3947260.7797900005</v>
      </c>
      <c r="E20" s="30">
        <f>E23+E41+E62+E21</f>
        <v>2721883.3435500003</v>
      </c>
    </row>
    <row r="21" spans="1:5" s="26" customFormat="1" ht="33" hidden="1">
      <c r="A21" s="27"/>
      <c r="B21" s="12" t="s">
        <v>47</v>
      </c>
      <c r="C21" s="30">
        <f>C22</f>
        <v>0</v>
      </c>
      <c r="D21" s="30">
        <f>D22</f>
        <v>0</v>
      </c>
      <c r="E21" s="30">
        <f>E22</f>
        <v>0</v>
      </c>
    </row>
    <row r="22" spans="1:5" s="26" customFormat="1" ht="33" hidden="1">
      <c r="A22" s="27"/>
      <c r="B22" s="13" t="s">
        <v>48</v>
      </c>
      <c r="C22" s="31"/>
      <c r="D22" s="31"/>
      <c r="E22" s="31"/>
    </row>
    <row r="23" spans="1:5" ht="36" customHeight="1">
      <c r="A23" s="11" t="s">
        <v>5</v>
      </c>
      <c r="B23" s="12" t="s">
        <v>36</v>
      </c>
      <c r="C23" s="30">
        <f>SUM(C24:C40)</f>
        <v>3089375.5117400005</v>
      </c>
      <c r="D23" s="30">
        <f>SUM(D24:D40)</f>
        <v>1771071.79979</v>
      </c>
      <c r="E23" s="30">
        <f>SUM(E24:E40)</f>
        <v>546370.4635500001</v>
      </c>
    </row>
    <row r="24" spans="1:5" ht="49.5">
      <c r="A24" s="11"/>
      <c r="B24" s="13" t="s">
        <v>35</v>
      </c>
      <c r="C24" s="31">
        <f>26718.3+11400+100000+510170</f>
        <v>648288.3</v>
      </c>
      <c r="D24" s="31">
        <v>9958.3</v>
      </c>
      <c r="E24" s="31">
        <v>9958.3</v>
      </c>
    </row>
    <row r="25" spans="1:5" ht="33">
      <c r="A25" s="14"/>
      <c r="B25" s="13" t="s">
        <v>20</v>
      </c>
      <c r="C25" s="31">
        <v>570488</v>
      </c>
      <c r="D25" s="31">
        <v>278350.9</v>
      </c>
      <c r="E25" s="31">
        <v>163585</v>
      </c>
    </row>
    <row r="26" spans="1:5" ht="49.5">
      <c r="A26" s="14"/>
      <c r="B26" s="13" t="s">
        <v>57</v>
      </c>
      <c r="C26" s="31">
        <f>394718+50000</f>
        <v>444718</v>
      </c>
      <c r="D26" s="31">
        <f>72716+47020</f>
        <v>119736</v>
      </c>
      <c r="E26" s="31">
        <v>0</v>
      </c>
    </row>
    <row r="27" spans="1:5" ht="66">
      <c r="A27" s="14"/>
      <c r="B27" s="13" t="s">
        <v>33</v>
      </c>
      <c r="C27" s="31">
        <v>82250.652</v>
      </c>
      <c r="D27" s="31">
        <v>0</v>
      </c>
      <c r="E27" s="31">
        <v>0</v>
      </c>
    </row>
    <row r="28" spans="1:5" ht="49.5">
      <c r="A28" s="14"/>
      <c r="B28" s="13" t="s">
        <v>72</v>
      </c>
      <c r="C28" s="31">
        <v>421236.85</v>
      </c>
      <c r="D28" s="31">
        <v>0</v>
      </c>
      <c r="E28" s="31">
        <v>0</v>
      </c>
    </row>
    <row r="29" spans="1:5" ht="82.5">
      <c r="A29" s="14"/>
      <c r="B29" s="13" t="s">
        <v>34</v>
      </c>
      <c r="C29" s="31">
        <f>15131.34302+1158.66328</f>
        <v>16290.006300000001</v>
      </c>
      <c r="D29" s="31">
        <v>15614.82512</v>
      </c>
      <c r="E29" s="31">
        <v>15944.63672</v>
      </c>
    </row>
    <row r="30" spans="1:16" s="22" customFormat="1" ht="82.5">
      <c r="A30" s="21"/>
      <c r="B30" s="13" t="s">
        <v>0</v>
      </c>
      <c r="C30" s="31">
        <v>13164</v>
      </c>
      <c r="D30" s="31">
        <v>5857.3</v>
      </c>
      <c r="E30" s="31">
        <v>5857.3</v>
      </c>
      <c r="P30" s="20"/>
    </row>
    <row r="31" spans="1:16" s="22" customFormat="1" ht="49.5">
      <c r="A31" s="21"/>
      <c r="B31" s="13" t="s">
        <v>28</v>
      </c>
      <c r="C31" s="31">
        <v>383.7</v>
      </c>
      <c r="D31" s="31">
        <v>383.7</v>
      </c>
      <c r="E31" s="31">
        <v>383.7</v>
      </c>
      <c r="P31" s="20"/>
    </row>
    <row r="32" spans="1:16" s="22" customFormat="1" ht="49.5">
      <c r="A32" s="21"/>
      <c r="B32" s="13" t="s">
        <v>44</v>
      </c>
      <c r="C32" s="31">
        <v>152052.417</v>
      </c>
      <c r="D32" s="31">
        <v>152052.417</v>
      </c>
      <c r="E32" s="31">
        <v>147786.903</v>
      </c>
      <c r="P32" s="20"/>
    </row>
    <row r="33" spans="1:16" s="22" customFormat="1" ht="35.25" customHeight="1">
      <c r="A33" s="21"/>
      <c r="B33" s="13" t="s">
        <v>55</v>
      </c>
      <c r="C33" s="31">
        <f>128124.52089-0.00346</f>
        <v>128124.51742999999</v>
      </c>
      <c r="D33" s="31">
        <f>174360.99-0.00233</f>
        <v>174360.98767</v>
      </c>
      <c r="E33" s="31">
        <f>200055.43-0.00617</f>
        <v>200055.42382999999</v>
      </c>
      <c r="P33" s="20"/>
    </row>
    <row r="34" spans="1:16" s="22" customFormat="1" ht="50.25" customHeight="1">
      <c r="A34" s="21"/>
      <c r="B34" s="13" t="s">
        <v>82</v>
      </c>
      <c r="C34" s="31">
        <v>2939.01358</v>
      </c>
      <c r="D34" s="31">
        <v>0</v>
      </c>
      <c r="E34" s="31">
        <v>0</v>
      </c>
      <c r="P34" s="20"/>
    </row>
    <row r="35" spans="1:16" s="22" customFormat="1" ht="49.5">
      <c r="A35" s="21"/>
      <c r="B35" s="13" t="s">
        <v>83</v>
      </c>
      <c r="C35" s="31">
        <v>90.89733</v>
      </c>
      <c r="D35" s="31">
        <v>0</v>
      </c>
      <c r="E35" s="31">
        <v>0</v>
      </c>
      <c r="P35" s="20"/>
    </row>
    <row r="36" spans="1:16" s="22" customFormat="1" ht="66">
      <c r="A36" s="21"/>
      <c r="B36" s="13" t="s">
        <v>53</v>
      </c>
      <c r="C36" s="31">
        <v>871.9881</v>
      </c>
      <c r="D36" s="31">
        <v>0</v>
      </c>
      <c r="E36" s="31">
        <v>0</v>
      </c>
      <c r="P36" s="20"/>
    </row>
    <row r="37" spans="1:16" s="22" customFormat="1" ht="33">
      <c r="A37" s="21"/>
      <c r="B37" s="13" t="s">
        <v>45</v>
      </c>
      <c r="C37" s="31">
        <v>509.67</v>
      </c>
      <c r="D37" s="31">
        <v>509.67</v>
      </c>
      <c r="E37" s="31">
        <v>530.8</v>
      </c>
      <c r="J37" s="20"/>
      <c r="P37" s="20"/>
    </row>
    <row r="38" spans="1:16" s="22" customFormat="1" ht="50.25" customHeight="1">
      <c r="A38" s="21"/>
      <c r="B38" s="13" t="s">
        <v>73</v>
      </c>
      <c r="C38" s="31">
        <v>1414</v>
      </c>
      <c r="D38" s="31">
        <v>2418.3</v>
      </c>
      <c r="E38" s="31">
        <v>2268.4</v>
      </c>
      <c r="J38" s="20"/>
      <c r="P38" s="20"/>
    </row>
    <row r="39" spans="1:173" s="22" customFormat="1" ht="33">
      <c r="A39" s="21"/>
      <c r="B39" s="13" t="s">
        <v>56</v>
      </c>
      <c r="C39" s="31">
        <v>5970</v>
      </c>
      <c r="D39" s="31">
        <v>8344.6</v>
      </c>
      <c r="E39" s="31">
        <v>0</v>
      </c>
      <c r="P39" s="20"/>
      <c r="V39" s="20"/>
      <c r="AA39" s="20"/>
      <c r="AK39" s="20"/>
      <c r="CI39" s="20"/>
      <c r="CN39" s="20"/>
      <c r="FO39" s="23"/>
      <c r="FP39" s="23"/>
      <c r="FQ39" s="23"/>
    </row>
    <row r="40" spans="1:173" s="22" customFormat="1" ht="33">
      <c r="A40" s="21"/>
      <c r="B40" s="13" t="s">
        <v>50</v>
      </c>
      <c r="C40" s="31">
        <v>600583.5</v>
      </c>
      <c r="D40" s="31">
        <v>1003484.8</v>
      </c>
      <c r="E40" s="31">
        <v>0</v>
      </c>
      <c r="P40" s="20"/>
      <c r="V40" s="20"/>
      <c r="AA40" s="20"/>
      <c r="AK40" s="20"/>
      <c r="CI40" s="20"/>
      <c r="CN40" s="20"/>
      <c r="FO40" s="23"/>
      <c r="FP40" s="23"/>
      <c r="FQ40" s="23"/>
    </row>
    <row r="41" spans="1:5" ht="36" customHeight="1">
      <c r="A41" s="11" t="s">
        <v>10</v>
      </c>
      <c r="B41" s="12" t="s">
        <v>37</v>
      </c>
      <c r="C41" s="30">
        <f>C42+C43+C57+C58+C60+C61+C56+C59</f>
        <v>2176223.16</v>
      </c>
      <c r="D41" s="30">
        <f>D42+D43+D57+D58+D60+D61+D56+D59</f>
        <v>2171690.8800000004</v>
      </c>
      <c r="E41" s="30">
        <f>E42+E43+E57+E58+E60+E61+E56+E59</f>
        <v>2172092.2800000003</v>
      </c>
    </row>
    <row r="42" spans="1:5" ht="66">
      <c r="A42" s="14"/>
      <c r="B42" s="13" t="s">
        <v>67</v>
      </c>
      <c r="C42" s="31">
        <v>32.9</v>
      </c>
      <c r="D42" s="31">
        <v>34.1</v>
      </c>
      <c r="E42" s="31">
        <v>30.7</v>
      </c>
    </row>
    <row r="43" spans="1:5" ht="33">
      <c r="A43" s="14" t="s">
        <v>11</v>
      </c>
      <c r="B43" s="13" t="s">
        <v>7</v>
      </c>
      <c r="C43" s="31">
        <f>SUM(C45:C55)</f>
        <v>1850603.86</v>
      </c>
      <c r="D43" s="31">
        <f>SUM(D45:D55)</f>
        <v>1843866.8000000003</v>
      </c>
      <c r="E43" s="31">
        <f>SUM(E45:E55)</f>
        <v>1843866.8000000003</v>
      </c>
    </row>
    <row r="44" spans="1:5" ht="16.5">
      <c r="A44" s="14"/>
      <c r="B44" s="13" t="s">
        <v>6</v>
      </c>
      <c r="C44" s="32"/>
      <c r="D44" s="32"/>
      <c r="E44" s="32"/>
    </row>
    <row r="45" spans="1:5" ht="49.5">
      <c r="A45" s="14"/>
      <c r="B45" s="13" t="s">
        <v>27</v>
      </c>
      <c r="C45" s="31">
        <v>15031</v>
      </c>
      <c r="D45" s="31">
        <v>15031</v>
      </c>
      <c r="E45" s="31">
        <v>15031</v>
      </c>
    </row>
    <row r="46" spans="1:5" ht="115.5">
      <c r="A46" s="14"/>
      <c r="B46" s="13" t="s">
        <v>52</v>
      </c>
      <c r="C46" s="31">
        <v>2</v>
      </c>
      <c r="D46" s="31">
        <v>2</v>
      </c>
      <c r="E46" s="31">
        <v>2</v>
      </c>
    </row>
    <row r="47" spans="1:5" ht="302.25" customHeight="1">
      <c r="A47" s="14"/>
      <c r="B47" s="13" t="s">
        <v>29</v>
      </c>
      <c r="C47" s="31">
        <v>1785165.2</v>
      </c>
      <c r="D47" s="31">
        <v>1781362.6</v>
      </c>
      <c r="E47" s="31">
        <v>1781362.6</v>
      </c>
    </row>
    <row r="48" spans="1:5" ht="82.5">
      <c r="A48" s="14"/>
      <c r="B48" s="13" t="s">
        <v>15</v>
      </c>
      <c r="C48" s="31">
        <v>11569.8</v>
      </c>
      <c r="D48" s="31">
        <v>11569.8</v>
      </c>
      <c r="E48" s="31">
        <v>11569.8</v>
      </c>
    </row>
    <row r="49" spans="1:5" ht="82.5">
      <c r="A49" s="14"/>
      <c r="B49" s="13" t="s">
        <v>18</v>
      </c>
      <c r="C49" s="31">
        <v>733.8</v>
      </c>
      <c r="D49" s="31">
        <v>733.8</v>
      </c>
      <c r="E49" s="31">
        <v>733.8</v>
      </c>
    </row>
    <row r="50" spans="1:5" ht="66">
      <c r="A50" s="14"/>
      <c r="B50" s="13" t="s">
        <v>30</v>
      </c>
      <c r="C50" s="31">
        <v>31660.4</v>
      </c>
      <c r="D50" s="31">
        <v>31660.4</v>
      </c>
      <c r="E50" s="31">
        <v>31660.4</v>
      </c>
    </row>
    <row r="51" spans="1:5" ht="82.5">
      <c r="A51" s="14"/>
      <c r="B51" s="24" t="s">
        <v>19</v>
      </c>
      <c r="C51" s="31">
        <v>336</v>
      </c>
      <c r="D51" s="31">
        <v>336</v>
      </c>
      <c r="E51" s="31">
        <v>336</v>
      </c>
    </row>
    <row r="52" spans="1:5" ht="66">
      <c r="A52" s="14"/>
      <c r="B52" s="13" t="s">
        <v>31</v>
      </c>
      <c r="C52" s="31">
        <f>1268.6+833.86</f>
        <v>2102.46</v>
      </c>
      <c r="D52" s="31">
        <v>1268.6</v>
      </c>
      <c r="E52" s="31">
        <v>1268.6</v>
      </c>
    </row>
    <row r="53" spans="1:5" ht="52.5" customHeight="1">
      <c r="A53" s="14"/>
      <c r="B53" s="13" t="s">
        <v>81</v>
      </c>
      <c r="C53" s="31">
        <v>279</v>
      </c>
      <c r="D53" s="31">
        <v>0</v>
      </c>
      <c r="E53" s="31">
        <v>0</v>
      </c>
    </row>
    <row r="54" spans="1:5" ht="217.5" customHeight="1">
      <c r="A54" s="14"/>
      <c r="B54" s="13" t="s">
        <v>38</v>
      </c>
      <c r="C54" s="31">
        <v>1902.6</v>
      </c>
      <c r="D54" s="31">
        <v>1902.6</v>
      </c>
      <c r="E54" s="31">
        <v>1902.6</v>
      </c>
    </row>
    <row r="55" spans="1:5" ht="132">
      <c r="A55" s="14"/>
      <c r="B55" s="13" t="s">
        <v>71</v>
      </c>
      <c r="C55" s="31">
        <v>1821.6</v>
      </c>
      <c r="D55" s="31">
        <v>0</v>
      </c>
      <c r="E55" s="31">
        <v>0</v>
      </c>
    </row>
    <row r="56" spans="1:5" ht="66">
      <c r="A56" s="14" t="s">
        <v>9</v>
      </c>
      <c r="B56" s="13" t="s">
        <v>39</v>
      </c>
      <c r="C56" s="31">
        <v>128490.4</v>
      </c>
      <c r="D56" s="31">
        <v>128490.4</v>
      </c>
      <c r="E56" s="31">
        <v>128490.4</v>
      </c>
    </row>
    <row r="57" spans="1:5" ht="49.5">
      <c r="A57" s="14"/>
      <c r="B57" s="13" t="s">
        <v>16</v>
      </c>
      <c r="C57" s="31">
        <v>79877.6</v>
      </c>
      <c r="D57" s="31">
        <v>79877.6</v>
      </c>
      <c r="E57" s="31">
        <v>79877.6</v>
      </c>
    </row>
    <row r="58" spans="1:5" ht="82.5">
      <c r="A58" s="14"/>
      <c r="B58" s="13" t="s">
        <v>17</v>
      </c>
      <c r="C58" s="31">
        <v>16072.7</v>
      </c>
      <c r="D58" s="31">
        <v>16072.7</v>
      </c>
      <c r="E58" s="31">
        <v>16072.7</v>
      </c>
    </row>
    <row r="59" spans="1:5" ht="86.25" customHeight="1">
      <c r="A59" s="14"/>
      <c r="B59" s="13" t="s">
        <v>46</v>
      </c>
      <c r="C59" s="31">
        <v>79995.2</v>
      </c>
      <c r="D59" s="31">
        <v>81635.38</v>
      </c>
      <c r="E59" s="31">
        <v>81635.38</v>
      </c>
    </row>
    <row r="60" spans="1:5" ht="82.5">
      <c r="A60" s="14"/>
      <c r="B60" s="13" t="s">
        <v>26</v>
      </c>
      <c r="C60" s="31">
        <v>10501.9</v>
      </c>
      <c r="D60" s="31">
        <v>10501.9</v>
      </c>
      <c r="E60" s="31">
        <v>10501.9</v>
      </c>
    </row>
    <row r="61" spans="1:5" ht="49.5">
      <c r="A61" s="14"/>
      <c r="B61" s="13" t="s">
        <v>40</v>
      </c>
      <c r="C61" s="31">
        <v>10648.6</v>
      </c>
      <c r="D61" s="31">
        <v>11212</v>
      </c>
      <c r="E61" s="31">
        <v>11616.8</v>
      </c>
    </row>
    <row r="62" spans="1:5" s="19" customFormat="1" ht="19.5" customHeight="1">
      <c r="A62" s="11" t="s">
        <v>8</v>
      </c>
      <c r="B62" s="16" t="s">
        <v>12</v>
      </c>
      <c r="C62" s="30">
        <f>SUM(C63:C71)</f>
        <v>60391.222</v>
      </c>
      <c r="D62" s="30">
        <f>SUM(D63:D71)</f>
        <v>4498.1</v>
      </c>
      <c r="E62" s="30">
        <f>SUM(E63:E71)</f>
        <v>3420.6</v>
      </c>
    </row>
    <row r="63" spans="1:5" s="19" customFormat="1" ht="66">
      <c r="A63" s="11"/>
      <c r="B63" s="25" t="s">
        <v>69</v>
      </c>
      <c r="C63" s="31">
        <f>660-36</f>
        <v>624</v>
      </c>
      <c r="D63" s="31">
        <f>660-36</f>
        <v>624</v>
      </c>
      <c r="E63" s="31">
        <f>660-36</f>
        <v>624</v>
      </c>
    </row>
    <row r="64" spans="1:5" ht="49.5">
      <c r="A64" s="14"/>
      <c r="B64" s="25" t="s">
        <v>43</v>
      </c>
      <c r="C64" s="31">
        <v>1915.6</v>
      </c>
      <c r="D64" s="31">
        <v>1795.8</v>
      </c>
      <c r="E64" s="31">
        <v>718.3</v>
      </c>
    </row>
    <row r="65" spans="1:5" ht="82.5">
      <c r="A65" s="14"/>
      <c r="B65" s="25" t="s">
        <v>42</v>
      </c>
      <c r="C65" s="31">
        <v>263.7</v>
      </c>
      <c r="D65" s="31">
        <v>263.7</v>
      </c>
      <c r="E65" s="31">
        <v>263.7</v>
      </c>
    </row>
    <row r="66" spans="1:5" ht="66">
      <c r="A66" s="14"/>
      <c r="B66" s="25" t="s">
        <v>58</v>
      </c>
      <c r="C66" s="31">
        <v>1214.6</v>
      </c>
      <c r="D66" s="31">
        <v>1214.6</v>
      </c>
      <c r="E66" s="31">
        <v>1214.6</v>
      </c>
    </row>
    <row r="67" spans="1:5" ht="66">
      <c r="A67" s="14"/>
      <c r="B67" s="25" t="s">
        <v>51</v>
      </c>
      <c r="C67" s="31">
        <f>450-15</f>
        <v>435</v>
      </c>
      <c r="D67" s="31">
        <f>450-15</f>
        <v>435</v>
      </c>
      <c r="E67" s="31">
        <f>450-15</f>
        <v>435</v>
      </c>
    </row>
    <row r="68" spans="1:5" ht="99">
      <c r="A68" s="14"/>
      <c r="B68" s="25" t="s">
        <v>54</v>
      </c>
      <c r="C68" s="31">
        <v>165</v>
      </c>
      <c r="D68" s="31">
        <v>165</v>
      </c>
      <c r="E68" s="31">
        <v>165</v>
      </c>
    </row>
    <row r="69" spans="1:5" ht="168" customHeight="1">
      <c r="A69" s="14"/>
      <c r="B69" s="25" t="s">
        <v>74</v>
      </c>
      <c r="C69" s="31">
        <v>4375</v>
      </c>
      <c r="D69" s="31">
        <v>0</v>
      </c>
      <c r="E69" s="31">
        <v>0</v>
      </c>
    </row>
    <row r="70" spans="1:5" ht="66">
      <c r="A70" s="14"/>
      <c r="B70" s="25" t="s">
        <v>70</v>
      </c>
      <c r="C70" s="31">
        <v>10000</v>
      </c>
      <c r="D70" s="31">
        <v>0</v>
      </c>
      <c r="E70" s="31">
        <v>0</v>
      </c>
    </row>
    <row r="71" spans="1:5" ht="99">
      <c r="A71" s="14"/>
      <c r="B71" s="25" t="s">
        <v>68</v>
      </c>
      <c r="C71" s="31">
        <v>41398.322</v>
      </c>
      <c r="D71" s="31">
        <v>0</v>
      </c>
      <c r="E71" s="31">
        <v>0</v>
      </c>
    </row>
    <row r="72" spans="1:5" ht="19.5" customHeight="1">
      <c r="A72" s="14"/>
      <c r="B72" s="29" t="s">
        <v>64</v>
      </c>
      <c r="C72" s="30">
        <f>C73</f>
        <v>18200</v>
      </c>
      <c r="D72" s="30">
        <f>D73</f>
        <v>18200</v>
      </c>
      <c r="E72" s="30">
        <f>E73</f>
        <v>18200</v>
      </c>
    </row>
    <row r="73" spans="1:5" ht="22.5" customHeight="1">
      <c r="A73" s="14"/>
      <c r="B73" s="25" t="s">
        <v>65</v>
      </c>
      <c r="C73" s="31">
        <v>18200</v>
      </c>
      <c r="D73" s="31">
        <v>18200</v>
      </c>
      <c r="E73" s="31">
        <v>18200</v>
      </c>
    </row>
    <row r="74" spans="2:5" ht="16.5">
      <c r="B74" s="43" t="s">
        <v>41</v>
      </c>
      <c r="C74" s="43"/>
      <c r="D74" s="43"/>
      <c r="E74" s="43"/>
    </row>
    <row r="75" ht="16.5">
      <c r="C75" s="17"/>
    </row>
    <row r="76" ht="16.5">
      <c r="C76" s="17"/>
    </row>
    <row r="77" ht="16.5">
      <c r="C77" s="17"/>
    </row>
    <row r="78" spans="2:3" ht="16.5">
      <c r="B78" s="25"/>
      <c r="C78" s="17"/>
    </row>
    <row r="79" ht="16.5">
      <c r="C79" s="17"/>
    </row>
    <row r="80" ht="16.5">
      <c r="C80" s="17"/>
    </row>
    <row r="81" ht="16.5">
      <c r="C81" s="17"/>
    </row>
    <row r="82" ht="16.5">
      <c r="C82" s="17"/>
    </row>
    <row r="83" ht="16.5">
      <c r="C83" s="17"/>
    </row>
    <row r="84" ht="16.5">
      <c r="C84" s="17"/>
    </row>
    <row r="85" ht="16.5">
      <c r="C85" s="17"/>
    </row>
    <row r="86" ht="16.5">
      <c r="C86" s="17"/>
    </row>
    <row r="87" ht="16.5">
      <c r="C87" s="17"/>
    </row>
    <row r="88" ht="16.5">
      <c r="C88" s="17"/>
    </row>
    <row r="89" ht="16.5">
      <c r="C89" s="17"/>
    </row>
    <row r="90" ht="16.5">
      <c r="C90" s="17"/>
    </row>
    <row r="91" ht="16.5">
      <c r="C91" s="17"/>
    </row>
    <row r="92" ht="16.5">
      <c r="C92" s="17"/>
    </row>
    <row r="93" ht="16.5">
      <c r="C93" s="17"/>
    </row>
    <row r="94" ht="16.5">
      <c r="C94" s="17"/>
    </row>
    <row r="95" ht="16.5">
      <c r="C95" s="17"/>
    </row>
    <row r="96" ht="16.5">
      <c r="C96" s="17"/>
    </row>
    <row r="97" ht="16.5">
      <c r="C97" s="17"/>
    </row>
    <row r="98" ht="16.5">
      <c r="C98" s="17"/>
    </row>
    <row r="99" ht="16.5">
      <c r="C99" s="17"/>
    </row>
    <row r="100" ht="16.5">
      <c r="C100" s="17"/>
    </row>
    <row r="101" ht="16.5">
      <c r="C101" s="17"/>
    </row>
    <row r="102" ht="16.5">
      <c r="C102" s="17"/>
    </row>
    <row r="103" ht="16.5">
      <c r="C103" s="17"/>
    </row>
    <row r="104" ht="16.5">
      <c r="C104" s="17"/>
    </row>
    <row r="105" ht="16.5">
      <c r="C105" s="17"/>
    </row>
    <row r="106" ht="16.5">
      <c r="C106" s="17"/>
    </row>
    <row r="107" ht="16.5">
      <c r="C107" s="17"/>
    </row>
    <row r="108" ht="16.5">
      <c r="C108" s="17"/>
    </row>
    <row r="109" ht="16.5">
      <c r="C109" s="17"/>
    </row>
    <row r="110" ht="16.5">
      <c r="C110" s="17"/>
    </row>
    <row r="111" ht="16.5">
      <c r="C111" s="17"/>
    </row>
    <row r="112" ht="16.5">
      <c r="C112" s="17"/>
    </row>
    <row r="113" ht="16.5">
      <c r="C113" s="17"/>
    </row>
    <row r="114" ht="16.5">
      <c r="C114" s="17"/>
    </row>
    <row r="115" ht="16.5">
      <c r="C115" s="17"/>
    </row>
    <row r="116" ht="16.5">
      <c r="C116" s="17"/>
    </row>
    <row r="117" ht="16.5">
      <c r="C117" s="17"/>
    </row>
    <row r="118" ht="16.5">
      <c r="C118" s="17"/>
    </row>
    <row r="119" ht="16.5">
      <c r="C119" s="17"/>
    </row>
    <row r="120" ht="16.5">
      <c r="C120" s="17"/>
    </row>
    <row r="121" ht="16.5">
      <c r="C121" s="17"/>
    </row>
    <row r="122" ht="16.5">
      <c r="C122" s="17"/>
    </row>
    <row r="123" ht="16.5">
      <c r="C123" s="17"/>
    </row>
    <row r="124" ht="16.5">
      <c r="C124" s="17"/>
    </row>
    <row r="125" ht="16.5">
      <c r="C125" s="17"/>
    </row>
    <row r="126" ht="16.5">
      <c r="C126" s="17"/>
    </row>
    <row r="127" ht="16.5">
      <c r="C127" s="17"/>
    </row>
    <row r="128" ht="16.5">
      <c r="C128" s="17"/>
    </row>
    <row r="129" ht="16.5">
      <c r="C129" s="17"/>
    </row>
    <row r="130" ht="16.5">
      <c r="C130" s="17"/>
    </row>
    <row r="131" ht="16.5">
      <c r="C131" s="17"/>
    </row>
    <row r="132" ht="16.5">
      <c r="C132" s="17"/>
    </row>
    <row r="133" ht="16.5">
      <c r="C133" s="17"/>
    </row>
    <row r="134" ht="16.5">
      <c r="C134" s="17"/>
    </row>
    <row r="135" ht="16.5">
      <c r="C135" s="17"/>
    </row>
    <row r="136" ht="16.5">
      <c r="C136" s="17"/>
    </row>
    <row r="137" ht="16.5">
      <c r="C137" s="17"/>
    </row>
    <row r="138" ht="16.5">
      <c r="C138" s="17"/>
    </row>
    <row r="139" ht="16.5">
      <c r="C139" s="17"/>
    </row>
    <row r="140" ht="16.5">
      <c r="C140" s="17"/>
    </row>
    <row r="141" ht="16.5">
      <c r="C141" s="17"/>
    </row>
    <row r="142" ht="16.5">
      <c r="C142" s="17"/>
    </row>
    <row r="143" ht="16.5">
      <c r="C143" s="17"/>
    </row>
    <row r="144" ht="16.5">
      <c r="C144" s="17"/>
    </row>
    <row r="145" ht="16.5">
      <c r="C145" s="17"/>
    </row>
    <row r="146" ht="16.5">
      <c r="C146" s="17"/>
    </row>
    <row r="147" ht="16.5">
      <c r="C147" s="17"/>
    </row>
    <row r="148" ht="16.5">
      <c r="C148" s="17"/>
    </row>
    <row r="149" ht="16.5">
      <c r="C149" s="17"/>
    </row>
    <row r="150" ht="16.5">
      <c r="C150" s="17"/>
    </row>
    <row r="151" ht="16.5">
      <c r="C151" s="17"/>
    </row>
    <row r="152" ht="16.5">
      <c r="C152" s="17"/>
    </row>
    <row r="153" ht="16.5">
      <c r="C153" s="17"/>
    </row>
    <row r="154" ht="16.5">
      <c r="C154" s="17"/>
    </row>
    <row r="155" ht="16.5">
      <c r="C155" s="17"/>
    </row>
    <row r="156" ht="16.5">
      <c r="C156" s="17"/>
    </row>
    <row r="157" ht="16.5">
      <c r="C157" s="17"/>
    </row>
  </sheetData>
  <sheetProtection/>
  <mergeCells count="15">
    <mergeCell ref="C8:E8"/>
    <mergeCell ref="C9:E9"/>
    <mergeCell ref="C10:E10"/>
    <mergeCell ref="B7:E7"/>
    <mergeCell ref="C1:E1"/>
    <mergeCell ref="C2:E2"/>
    <mergeCell ref="C3:E3"/>
    <mergeCell ref="B5:E5"/>
    <mergeCell ref="A12:E12"/>
    <mergeCell ref="A14:A15"/>
    <mergeCell ref="B14:B15"/>
    <mergeCell ref="C14:C15"/>
    <mergeCell ref="B74:E74"/>
    <mergeCell ref="D14:E14"/>
    <mergeCell ref="D13:E13"/>
  </mergeCells>
  <printOptions/>
  <pageMargins left="0.7874015748031497" right="0.3937007874015748" top="0.7874015748031497" bottom="0.7874015748031497" header="0.3937007874015748" footer="0.3937007874015748"/>
  <pageSetup fitToHeight="0" fitToWidth="1" horizontalDpi="600" verticalDpi="600" orientation="landscape" paperSize="9" scale="98"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2022-12-26T08:16:17Z</cp:lastPrinted>
  <dcterms:created xsi:type="dcterms:W3CDTF">2006-12-04T06:14:42Z</dcterms:created>
  <dcterms:modified xsi:type="dcterms:W3CDTF">2023-02-22T11:58:59Z</dcterms:modified>
  <cp:category/>
  <cp:version/>
  <cp:contentType/>
  <cp:contentStatus/>
</cp:coreProperties>
</file>