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'Лист1'!$28:$28</definedName>
    <definedName name="_xlnm.Print_Area" localSheetId="0">'Лист1'!$A$1:$E$81</definedName>
  </definedNames>
  <calcPr fullCalcOnLoad="1"/>
</workbook>
</file>

<file path=xl/comments1.xml><?xml version="1.0" encoding="utf-8"?>
<comments xmlns="http://schemas.openxmlformats.org/spreadsheetml/2006/main">
  <authors>
    <author>User</author>
    <author>Рябинина Елена Николаевна</author>
  </authors>
  <commentList>
    <comment ref="B26" authorId="0">
      <text>
        <r>
          <rPr>
            <b/>
            <sz val="8"/>
            <rFont val="Tahoma"/>
            <family val="2"/>
          </rPr>
          <t>User:</t>
        </r>
        <r>
          <rPr>
            <sz val="8"/>
            <rFont val="Tahoma"/>
            <family val="2"/>
          </rPr>
          <t xml:space="preserve">
</t>
        </r>
      </text>
    </comment>
    <comment ref="C67" authorId="1">
      <text>
        <r>
          <rPr>
            <b/>
            <sz val="9"/>
            <rFont val="Tahoma"/>
            <family val="2"/>
          </rPr>
          <t>Рябинина Елена Николаевна:</t>
        </r>
        <r>
          <rPr>
            <sz val="9"/>
            <rFont val="Tahoma"/>
            <family val="2"/>
          </rPr>
          <t xml:space="preserve">
53848,95464</t>
        </r>
      </text>
    </comment>
    <comment ref="D67" authorId="1">
      <text>
        <r>
          <rPr>
            <b/>
            <sz val="9"/>
            <rFont val="Tahoma"/>
            <family val="2"/>
          </rPr>
          <t>Рябинина Елена Николаевна:</t>
        </r>
        <r>
          <rPr>
            <sz val="9"/>
            <rFont val="Tahoma"/>
            <family val="2"/>
          </rPr>
          <t xml:space="preserve">
53848,95464</t>
        </r>
      </text>
    </comment>
    <comment ref="E67" authorId="1">
      <text>
        <r>
          <rPr>
            <b/>
            <sz val="9"/>
            <rFont val="Tahoma"/>
            <family val="2"/>
          </rPr>
          <t>Рябинина Елена Николаевна:</t>
        </r>
        <r>
          <rPr>
            <sz val="9"/>
            <rFont val="Tahoma"/>
            <family val="2"/>
          </rPr>
          <t xml:space="preserve">
54206,10451</t>
        </r>
      </text>
    </comment>
  </commentList>
</comments>
</file>

<file path=xl/sharedStrings.xml><?xml version="1.0" encoding="utf-8"?>
<sst xmlns="http://schemas.openxmlformats.org/spreadsheetml/2006/main" count="89" uniqueCount="85">
  <si>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</si>
  <si>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</si>
  <si>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</si>
  <si>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</si>
  <si>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</si>
  <si>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</si>
  <si>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</si>
  <si>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</si>
  <si>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</si>
  <si>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</si>
  <si>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</si>
  <si>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</si>
  <si>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</si>
  <si>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</si>
  <si>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</si>
  <si>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</si>
  <si>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</si>
  <si>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</si>
  <si>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</si>
  <si>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</si>
  <si>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</si>
  <si>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</si>
  <si>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</si>
  <si>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</si>
  <si>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</si>
  <si>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</si>
  <si>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</si>
  <si>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</si>
  <si>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</si>
  <si>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</si>
  <si>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</si>
  <si>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</si>
  <si>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</si>
  <si>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 -223,94149; -827,0</t>
  </si>
  <si>
    <t xml:space="preserve">от 25.10.2018 № 25 </t>
  </si>
  <si>
    <t>2021 год</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</si>
  <si>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</si>
  <si>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</si>
  <si>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</si>
  <si>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без изменений</t>
  </si>
  <si>
    <t>Приложение 4</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</si>
  <si>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</si>
  <si>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</si>
  <si>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</si>
  <si>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Объем межбюджетных трансфертов, получаемых из других бюджетов бюджетной системы Российской Федерации в 2021 году и в плановом периоде 2022 и 2023 годов</t>
  </si>
  <si>
    <t>2023 год</t>
  </si>
  <si>
    <t>Субсидия бюджету городского округа на софинансирование создания и модернизации объектов спортивной инфрастуктуры муниципальной собственности для занятий физической культурой и спортом</t>
  </si>
  <si>
    <t xml:space="preserve">Субсидия бюджету городского округа на обустройство и восстановление воинских захоронений </t>
  </si>
  <si>
    <t>Субсидия бюджету городского округа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</si>
  <si>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</si>
  <si>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</si>
  <si>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</si>
  <si>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</si>
  <si>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</si>
  <si>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</si>
  <si>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</si>
  <si>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</si>
  <si>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</si>
  <si>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</si>
  <si>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создание модельных муниципальных библиотек в целях реализации национального проекта "Культура"</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</si>
  <si>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</si>
  <si>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</si>
  <si>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реализацию мероприятий муниципальных программ, направленных на строительство набережных</t>
  </si>
  <si>
    <t>Иной межбюджетный трансферт бюджету городского округа на реновацию муниципальных учреждений отрасли культуры</t>
  </si>
  <si>
    <t>Субсидия бюджету городского округа на софинансирование из федерального бюджета строительства и (или) реконструкции сетей централизованного водоснабжения, объектов водоподготовки и подачи воды</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</si>
  <si>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</si>
  <si>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</si>
  <si>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проекта"Безопасные и качественные автомобильные дороги"</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</si>
  <si>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</si>
  <si>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</si>
  <si>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Субсидия бюджету городского округа на реализацию мероприятий по оснащению объектов спортивной инфраструктуры спортивно-технологическим оборудованием</t>
  </si>
  <si>
    <t>Субсидия бюджету городского округа на поддержку творческой деятельности муниципальных театров, подведомственных органам местного самоуправления, реализующим полномочия в сфере культуры, в населенных пунктах с численностью населения до 300 тысяч человек</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</si>
  <si>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</si>
  <si>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</si>
  <si>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"Приложение 4</t>
  </si>
  <si>
    <t>Изменения, которые вносятся в приложение 4 к решению Думы Великого Новгорода от  24.12.2020 № 513</t>
  </si>
  <si>
    <t xml:space="preserve">от 24.12.2020 № 513  </t>
  </si>
  <si>
    <t>Субсидия бюджетам муниципальных образований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</si>
  <si>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бюджетам муниципальных образований на переселение граждан из аварийного жилищного фонда за счет средств областного бюджета</t>
  </si>
  <si>
    <t>Субвенция бюджету городского округа на осуществление отдельных государственных полномочий по подготовке и проведению Всероссийской переписи населения</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</si>
  <si>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</si>
  <si>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</si>
  <si>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поддержку реализации проектов территориальных общественных самоуправлений, включенных в муниципальные программы развития территорий</t>
  </si>
  <si>
    <t>Иной межбюджетный трансферт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</si>
  <si>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от 21.07.2021 № 583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</si>
</sst>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46">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sz val="9"/>
      <name val="Tahoma"/>
      <family val="2"/>
    </font>
    <font>
      <b/>
      <sz val="9"/>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0" fontId="2" fillId="0" borderId="0" xfId="0" applyFont="1" applyFill="1" applyAlignment="1">
      <alignment wrapText="1"/>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10" fillId="0" borderId="0" xfId="0" applyFont="1" applyFill="1" applyBorder="1" applyAlignment="1">
      <alignment/>
    </xf>
    <xf numFmtId="178" fontId="2" fillId="0" borderId="0" xfId="0" applyNumberFormat="1" applyFont="1" applyFill="1" applyBorder="1" applyAlignment="1">
      <alignment horizontal="center" vertical="top"/>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vertical="top"/>
    </xf>
    <xf numFmtId="0" fontId="0" fillId="0" borderId="0" xfId="0" applyFont="1" applyFill="1" applyAlignment="1">
      <alignment/>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3" xfId="0" applyNumberFormat="1" applyFont="1" applyFill="1" applyBorder="1" applyAlignment="1">
      <alignment horizontal="right" vertical="justify"/>
    </xf>
    <xf numFmtId="3" fontId="1" fillId="0" borderId="0" xfId="0" applyNumberFormat="1" applyFont="1" applyFill="1" applyBorder="1" applyAlignment="1">
      <alignment horizontal="center" wrapText="1"/>
    </xf>
    <xf numFmtId="0" fontId="0" fillId="0" borderId="0" xfId="0" applyFont="1" applyFill="1" applyAlignment="1">
      <alignment horizontal="center" wrapText="1"/>
    </xf>
    <xf numFmtId="0" fontId="2" fillId="0" borderId="0" xfId="0" applyFont="1" applyFill="1" applyAlignment="1">
      <alignment wrapText="1"/>
    </xf>
    <xf numFmtId="0" fontId="0" fillId="0" borderId="0" xfId="0" applyFont="1" applyFill="1" applyAlignment="1">
      <alignment wrapText="1"/>
    </xf>
    <xf numFmtId="0" fontId="1" fillId="0" borderId="0" xfId="0" applyFont="1" applyFill="1" applyAlignment="1">
      <alignment wrapText="1"/>
    </xf>
    <xf numFmtId="0" fontId="1" fillId="0" borderId="0" xfId="0" applyFont="1" applyFill="1" applyBorder="1" applyAlignment="1">
      <alignment wrapText="1"/>
    </xf>
    <xf numFmtId="0" fontId="1" fillId="0" borderId="14" xfId="0" applyFont="1" applyFill="1" applyBorder="1" applyAlignment="1">
      <alignment horizontal="center" vertical="justify" wrapText="1"/>
    </xf>
    <xf numFmtId="0" fontId="1" fillId="0" borderId="13" xfId="0" applyFont="1" applyFill="1" applyBorder="1" applyAlignment="1">
      <alignment horizontal="center" vertical="justify" wrapText="1"/>
    </xf>
    <xf numFmtId="3" fontId="1" fillId="0"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172" fontId="1" fillId="0" borderId="15" xfId="0" applyNumberFormat="1" applyFont="1" applyFill="1" applyBorder="1" applyAlignment="1">
      <alignment horizontal="center" vertical="center" wrapText="1"/>
    </xf>
    <xf numFmtId="172" fontId="1"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164"/>
  <sheetViews>
    <sheetView tabSelected="1" zoomScalePageLayoutView="0" workbookViewId="0" topLeftCell="B12">
      <selection activeCell="A24" sqref="A24:E24"/>
    </sheetView>
  </sheetViews>
  <sheetFormatPr defaultColWidth="9.00390625" defaultRowHeight="12.75"/>
  <cols>
    <col min="1" max="1" width="27.625" style="1" hidden="1" customWidth="1"/>
    <col min="2" max="2" width="74.375" style="2" customWidth="1"/>
    <col min="3" max="3" width="17.875" style="3" customWidth="1"/>
    <col min="4" max="4" width="19.875" style="18" customWidth="1"/>
    <col min="5" max="5" width="19.25390625" style="18" customWidth="1"/>
    <col min="6" max="23" width="9.125" style="18" hidden="1" customWidth="1"/>
    <col min="24" max="26" width="0" style="18" hidden="1" customWidth="1"/>
    <col min="27" max="27" width="10.25390625" style="18" hidden="1" customWidth="1"/>
    <col min="28" max="86" width="0" style="18" hidden="1" customWidth="1"/>
    <col min="87" max="87" width="10.625" style="18" hidden="1" customWidth="1"/>
    <col min="88" max="91" width="0" style="18" hidden="1" customWidth="1"/>
    <col min="92" max="92" width="12.125" style="18" hidden="1" customWidth="1"/>
    <col min="93" max="97" width="0" style="18" hidden="1" customWidth="1"/>
    <col min="98" max="98" width="13.875" style="18" hidden="1" customWidth="1"/>
    <col min="99" max="102" width="0" style="18" hidden="1" customWidth="1"/>
    <col min="103" max="103" width="12.125" style="18" hidden="1" customWidth="1"/>
    <col min="104" max="104" width="12.00390625" style="18" hidden="1" customWidth="1"/>
    <col min="105" max="109" width="0" style="18" hidden="1" customWidth="1"/>
    <col min="110" max="110" width="22.875" style="18" hidden="1" customWidth="1"/>
    <col min="111" max="160" width="0" style="18" hidden="1" customWidth="1"/>
    <col min="161" max="161" width="10.75390625" style="18" hidden="1" customWidth="1"/>
    <col min="162" max="162" width="10.625" style="18" hidden="1" customWidth="1"/>
    <col min="163" max="181" width="0" style="18" hidden="1" customWidth="1"/>
    <col min="182" max="182" width="16.125" style="18" hidden="1" customWidth="1"/>
    <col min="183" max="201" width="0" style="18" hidden="1" customWidth="1"/>
    <col min="202" max="16384" width="9.125" style="18" customWidth="1"/>
  </cols>
  <sheetData>
    <row r="1" ht="16.5" hidden="1"/>
    <row r="2" spans="2:5" ht="16.5" hidden="1">
      <c r="B2" s="21"/>
      <c r="C2" s="39" t="s">
        <v>29</v>
      </c>
      <c r="D2" s="40"/>
      <c r="E2" s="40"/>
    </row>
    <row r="3" spans="2:5" ht="16.5" hidden="1">
      <c r="B3" s="21"/>
      <c r="C3" s="39" t="s">
        <v>30</v>
      </c>
      <c r="D3" s="40"/>
      <c r="E3" s="40"/>
    </row>
    <row r="4" spans="2:5" ht="16.5" hidden="1">
      <c r="B4" s="21"/>
      <c r="C4" s="39" t="s">
        <v>34</v>
      </c>
      <c r="D4" s="40"/>
      <c r="E4" s="40"/>
    </row>
    <row r="5" spans="2:5" ht="16.5" hidden="1">
      <c r="B5" s="21"/>
      <c r="C5" s="22"/>
      <c r="D5" s="22"/>
      <c r="E5" s="22"/>
    </row>
    <row r="6" spans="2:5" ht="16.5" hidden="1">
      <c r="B6" s="41" t="s">
        <v>32</v>
      </c>
      <c r="C6" s="42"/>
      <c r="D6" s="42"/>
      <c r="E6" s="42"/>
    </row>
    <row r="7" spans="2:5" ht="16.5" hidden="1">
      <c r="B7" s="4"/>
      <c r="C7" s="4"/>
      <c r="D7" s="4"/>
      <c r="E7" s="4"/>
    </row>
    <row r="8" spans="2:5" ht="2.25" customHeight="1" hidden="1">
      <c r="B8" s="4"/>
      <c r="C8" s="4"/>
      <c r="D8" s="4"/>
      <c r="E8" s="4"/>
    </row>
    <row r="9" spans="2:5" ht="15" customHeight="1" hidden="1">
      <c r="B9" s="43" t="s">
        <v>31</v>
      </c>
      <c r="C9" s="42"/>
      <c r="D9" s="42"/>
      <c r="E9" s="42"/>
    </row>
    <row r="10" ht="16.5" hidden="1"/>
    <row r="11" ht="6.75" customHeight="1" hidden="1"/>
    <row r="12" spans="1:5" ht="16.5">
      <c r="A12" s="23"/>
      <c r="B12" s="5" t="s">
        <v>24</v>
      </c>
      <c r="C12" s="34" t="s">
        <v>40</v>
      </c>
      <c r="D12" s="35"/>
      <c r="E12" s="35"/>
    </row>
    <row r="13" spans="2:5" ht="16.5">
      <c r="B13" s="5" t="s">
        <v>25</v>
      </c>
      <c r="C13" s="34" t="s">
        <v>28</v>
      </c>
      <c r="D13" s="35"/>
      <c r="E13" s="35"/>
    </row>
    <row r="14" spans="2:5" ht="16.5">
      <c r="B14" s="5" t="s">
        <v>25</v>
      </c>
      <c r="C14" s="34" t="s">
        <v>84</v>
      </c>
      <c r="D14" s="35"/>
      <c r="E14" s="35"/>
    </row>
    <row r="15" ht="13.5" customHeight="1">
      <c r="B15" s="6"/>
    </row>
    <row r="16" spans="2:5" ht="22.5" customHeight="1">
      <c r="B16" s="52" t="s">
        <v>75</v>
      </c>
      <c r="C16" s="52"/>
      <c r="D16" s="52"/>
      <c r="E16" s="52"/>
    </row>
    <row r="17" ht="13.5" customHeight="1">
      <c r="B17" s="6"/>
    </row>
    <row r="18" spans="2:5" ht="18" customHeight="1">
      <c r="B18" s="44" t="s">
        <v>31</v>
      </c>
      <c r="C18" s="44"/>
      <c r="D18" s="44"/>
      <c r="E18" s="44"/>
    </row>
    <row r="19" ht="13.5" customHeight="1">
      <c r="B19" s="6"/>
    </row>
    <row r="20" spans="2:5" ht="16.5">
      <c r="B20" s="6"/>
      <c r="C20" s="34" t="s">
        <v>74</v>
      </c>
      <c r="D20" s="34"/>
      <c r="E20" s="34"/>
    </row>
    <row r="21" spans="2:5" ht="16.5">
      <c r="B21" s="6"/>
      <c r="C21" s="34" t="s">
        <v>28</v>
      </c>
      <c r="D21" s="34"/>
      <c r="E21" s="34"/>
    </row>
    <row r="22" spans="2:5" ht="16.5">
      <c r="B22" s="6"/>
      <c r="C22" s="34" t="s">
        <v>76</v>
      </c>
      <c r="D22" s="34"/>
      <c r="E22" s="34"/>
    </row>
    <row r="23" ht="13.5" customHeight="1">
      <c r="B23" s="6"/>
    </row>
    <row r="24" spans="1:5" ht="34.5" customHeight="1">
      <c r="A24" s="51" t="s">
        <v>44</v>
      </c>
      <c r="B24" s="51"/>
      <c r="C24" s="51"/>
      <c r="D24" s="42"/>
      <c r="E24" s="42"/>
    </row>
    <row r="25" spans="4:5" ht="16.5" customHeight="1">
      <c r="D25" s="38" t="s">
        <v>14</v>
      </c>
      <c r="E25" s="38"/>
    </row>
    <row r="26" spans="1:5" ht="18" customHeight="1">
      <c r="A26" s="45" t="s">
        <v>2</v>
      </c>
      <c r="B26" s="47" t="s">
        <v>13</v>
      </c>
      <c r="C26" s="49" t="s">
        <v>35</v>
      </c>
      <c r="D26" s="36" t="s">
        <v>21</v>
      </c>
      <c r="E26" s="37"/>
    </row>
    <row r="27" spans="1:5" ht="17.25" customHeight="1">
      <c r="A27" s="46"/>
      <c r="B27" s="48"/>
      <c r="C27" s="50"/>
      <c r="D27" s="8" t="s">
        <v>41</v>
      </c>
      <c r="E27" s="7" t="s">
        <v>45</v>
      </c>
    </row>
    <row r="28" spans="1:5" ht="15" customHeight="1">
      <c r="A28" s="9">
        <v>1</v>
      </c>
      <c r="B28" s="10">
        <v>1</v>
      </c>
      <c r="C28" s="11" t="s">
        <v>1</v>
      </c>
      <c r="D28" s="11" t="s">
        <v>22</v>
      </c>
      <c r="E28" s="11" t="s">
        <v>23</v>
      </c>
    </row>
    <row r="29" spans="1:5" ht="33">
      <c r="A29" s="12" t="s">
        <v>3</v>
      </c>
      <c r="B29" s="13" t="s">
        <v>4</v>
      </c>
      <c r="C29" s="14">
        <f>C30+C53+C73</f>
        <v>4340675.92903</v>
      </c>
      <c r="D29" s="14">
        <f>D30+D53+D73</f>
        <v>2735324.58096</v>
      </c>
      <c r="E29" s="14">
        <f>E30+E53+E73</f>
        <v>2424421.90436</v>
      </c>
    </row>
    <row r="30" spans="1:5" ht="37.5" customHeight="1">
      <c r="A30" s="12" t="s">
        <v>5</v>
      </c>
      <c r="B30" s="13" t="s">
        <v>53</v>
      </c>
      <c r="C30" s="14">
        <f>SUM(C31:C52)</f>
        <v>2604114.59903</v>
      </c>
      <c r="D30" s="14">
        <f>SUM(D31:D52)</f>
        <v>928091.34096</v>
      </c>
      <c r="E30" s="14">
        <f>SUM(E31:E52)</f>
        <v>660482.7643599999</v>
      </c>
    </row>
    <row r="31" spans="1:79" ht="49.5">
      <c r="A31" s="12"/>
      <c r="B31" s="15" t="s">
        <v>52</v>
      </c>
      <c r="C31" s="16">
        <f>12000+2380.85+21000</f>
        <v>35380.85</v>
      </c>
      <c r="D31" s="16">
        <v>4000</v>
      </c>
      <c r="E31" s="16">
        <v>4000</v>
      </c>
      <c r="F31" s="18">
        <v>50000</v>
      </c>
      <c r="G31" s="27"/>
      <c r="AA31" s="18">
        <v>4000</v>
      </c>
      <c r="BU31" s="18">
        <v>3000</v>
      </c>
      <c r="CA31" s="18">
        <v>37500</v>
      </c>
    </row>
    <row r="32" spans="1:181" ht="33">
      <c r="A32" s="17"/>
      <c r="B32" s="15" t="s">
        <v>20</v>
      </c>
      <c r="C32" s="16">
        <v>403251</v>
      </c>
      <c r="D32" s="16">
        <f>172834+137166</f>
        <v>310000</v>
      </c>
      <c r="E32" s="16">
        <f>172834+137166</f>
        <v>310000</v>
      </c>
      <c r="CT32" s="18">
        <v>50000</v>
      </c>
      <c r="CY32" s="18">
        <v>99355</v>
      </c>
      <c r="FU32" s="18">
        <v>160437</v>
      </c>
      <c r="FV32" s="18">
        <v>160437</v>
      </c>
      <c r="FY32" s="18">
        <v>43232</v>
      </c>
    </row>
    <row r="33" spans="1:5" ht="66">
      <c r="A33" s="17"/>
      <c r="B33" s="15" t="s">
        <v>67</v>
      </c>
      <c r="C33" s="16">
        <f>202500+97500</f>
        <v>300000</v>
      </c>
      <c r="D33" s="16">
        <v>300000</v>
      </c>
      <c r="E33" s="16">
        <v>300000</v>
      </c>
    </row>
    <row r="34" spans="1:5" ht="49.5" customHeight="1">
      <c r="A34" s="17"/>
      <c r="B34" s="15" t="s">
        <v>46</v>
      </c>
      <c r="C34" s="16">
        <v>75477.73761</v>
      </c>
      <c r="D34" s="16">
        <v>0</v>
      </c>
      <c r="E34" s="16">
        <v>0</v>
      </c>
    </row>
    <row r="35" spans="1:5" ht="32.25" customHeight="1">
      <c r="A35" s="17"/>
      <c r="B35" s="15" t="s">
        <v>47</v>
      </c>
      <c r="C35" s="16">
        <v>8146.84</v>
      </c>
      <c r="D35" s="16">
        <v>9536.3091</v>
      </c>
      <c r="E35" s="16">
        <v>18316.12594</v>
      </c>
    </row>
    <row r="36" spans="1:5" ht="35.25" customHeight="1">
      <c r="A36" s="17"/>
      <c r="B36" s="15" t="s">
        <v>66</v>
      </c>
      <c r="C36" s="16">
        <f>1410.425-0.025</f>
        <v>1410.3999999999999</v>
      </c>
      <c r="D36" s="16">
        <f>1324.329+0.071</f>
        <v>1324.3999999999999</v>
      </c>
      <c r="E36" s="16">
        <f>2451.277+0.053</f>
        <v>2451.33</v>
      </c>
    </row>
    <row r="37" spans="1:5" ht="65.25" customHeight="1">
      <c r="A37" s="17"/>
      <c r="B37" s="15" t="s">
        <v>49</v>
      </c>
      <c r="C37" s="16">
        <f>78834.0219+7879.2781</f>
        <v>86713.3</v>
      </c>
      <c r="D37" s="16">
        <v>0</v>
      </c>
      <c r="E37" s="16">
        <v>0</v>
      </c>
    </row>
    <row r="38" spans="1:5" ht="81.75" customHeight="1">
      <c r="A38" s="17"/>
      <c r="B38" s="15" t="s">
        <v>50</v>
      </c>
      <c r="C38" s="16">
        <v>765080</v>
      </c>
      <c r="D38" s="16">
        <v>246913.6</v>
      </c>
      <c r="E38" s="16">
        <v>0</v>
      </c>
    </row>
    <row r="39" spans="1:5" ht="81" customHeight="1">
      <c r="A39" s="17"/>
      <c r="B39" s="15" t="s">
        <v>51</v>
      </c>
      <c r="C39" s="16">
        <f>15823.55907-56.51271</f>
        <v>15767.046359999998</v>
      </c>
      <c r="D39" s="16">
        <v>16121.26292</v>
      </c>
      <c r="E39" s="16">
        <v>16031.10842</v>
      </c>
    </row>
    <row r="40" spans="1:27" s="29" customFormat="1" ht="99">
      <c r="A40" s="28"/>
      <c r="B40" s="15" t="s">
        <v>0</v>
      </c>
      <c r="C40" s="16">
        <f>5962.1+9297.1</f>
        <v>15259.2</v>
      </c>
      <c r="D40" s="16">
        <v>5962.1</v>
      </c>
      <c r="E40" s="16">
        <v>5962.1</v>
      </c>
      <c r="AA40" s="27">
        <v>5278.5</v>
      </c>
    </row>
    <row r="41" spans="1:89" s="29" customFormat="1" ht="49.5">
      <c r="A41" s="28"/>
      <c r="B41" s="15" t="s">
        <v>36</v>
      </c>
      <c r="C41" s="16">
        <v>405.6</v>
      </c>
      <c r="D41" s="16">
        <v>405.6</v>
      </c>
      <c r="E41" s="16">
        <v>405.6</v>
      </c>
      <c r="AA41" s="27">
        <v>374.1</v>
      </c>
      <c r="CI41" s="29">
        <v>22.2</v>
      </c>
      <c r="CJ41" s="29">
        <v>22.2</v>
      </c>
      <c r="CK41" s="29">
        <v>22.2</v>
      </c>
    </row>
    <row r="42" spans="1:27" s="29" customFormat="1" ht="66">
      <c r="A42" s="28"/>
      <c r="B42" s="15" t="s">
        <v>65</v>
      </c>
      <c r="C42" s="16">
        <v>134707.4</v>
      </c>
      <c r="D42" s="16">
        <v>0</v>
      </c>
      <c r="E42" s="16">
        <v>0</v>
      </c>
      <c r="AA42" s="27"/>
    </row>
    <row r="43" spans="1:162" s="29" customFormat="1" ht="82.5">
      <c r="A43" s="28"/>
      <c r="B43" s="15" t="s">
        <v>48</v>
      </c>
      <c r="C43" s="16">
        <v>198319.76</v>
      </c>
      <c r="D43" s="16">
        <v>0</v>
      </c>
      <c r="E43" s="16">
        <v>0</v>
      </c>
      <c r="U43" s="27"/>
      <c r="AA43" s="27">
        <v>4639</v>
      </c>
      <c r="FE43" s="29">
        <v>113273.61</v>
      </c>
      <c r="FF43" s="29">
        <v>215535.54</v>
      </c>
    </row>
    <row r="44" spans="1:27" s="29" customFormat="1" ht="33">
      <c r="A44" s="28"/>
      <c r="B44" s="15" t="s">
        <v>68</v>
      </c>
      <c r="C44" s="16">
        <v>8124.75</v>
      </c>
      <c r="D44" s="16">
        <v>0</v>
      </c>
      <c r="E44" s="16">
        <v>0</v>
      </c>
      <c r="U44" s="27"/>
      <c r="AA44" s="27"/>
    </row>
    <row r="45" spans="1:27" s="29" customFormat="1" ht="82.5">
      <c r="A45" s="28"/>
      <c r="B45" s="15" t="s">
        <v>71</v>
      </c>
      <c r="C45" s="16">
        <v>3990.9</v>
      </c>
      <c r="D45" s="16">
        <v>3534.4</v>
      </c>
      <c r="E45" s="16">
        <v>3316.5</v>
      </c>
      <c r="U45" s="27"/>
      <c r="AA45" s="27"/>
    </row>
    <row r="46" spans="1:27" s="29" customFormat="1" ht="66">
      <c r="A46" s="28"/>
      <c r="B46" s="15" t="s">
        <v>69</v>
      </c>
      <c r="C46" s="16">
        <v>421.8</v>
      </c>
      <c r="D46" s="16">
        <v>0</v>
      </c>
      <c r="E46" s="16">
        <v>0</v>
      </c>
      <c r="U46" s="27"/>
      <c r="AA46" s="27"/>
    </row>
    <row r="47" spans="1:27" s="29" customFormat="1" ht="49.5">
      <c r="A47" s="28"/>
      <c r="B47" s="15" t="s">
        <v>70</v>
      </c>
      <c r="C47" s="16">
        <v>2831.55</v>
      </c>
      <c r="D47" s="16">
        <v>0</v>
      </c>
      <c r="E47" s="16">
        <v>0</v>
      </c>
      <c r="U47" s="27"/>
      <c r="AA47" s="27"/>
    </row>
    <row r="48" spans="1:27" s="29" customFormat="1" ht="54.75" customHeight="1">
      <c r="A48" s="28"/>
      <c r="B48" s="15" t="s">
        <v>82</v>
      </c>
      <c r="C48" s="16">
        <v>900</v>
      </c>
      <c r="D48" s="16">
        <v>0</v>
      </c>
      <c r="E48" s="16">
        <v>0</v>
      </c>
      <c r="U48" s="27"/>
      <c r="AA48" s="27"/>
    </row>
    <row r="49" spans="1:103" s="29" customFormat="1" ht="66">
      <c r="A49" s="28"/>
      <c r="B49" s="15" t="s">
        <v>64</v>
      </c>
      <c r="C49" s="16">
        <f>167164.6+17964.6</f>
        <v>185129.2</v>
      </c>
      <c r="D49" s="16">
        <v>0</v>
      </c>
      <c r="E49" s="16">
        <v>0</v>
      </c>
      <c r="AA49" s="27"/>
      <c r="AG49" s="27"/>
      <c r="AL49" s="27"/>
      <c r="AV49" s="27"/>
      <c r="CT49" s="27"/>
      <c r="CY49" s="27"/>
    </row>
    <row r="50" spans="1:184" s="29" customFormat="1" ht="33.75" customHeight="1">
      <c r="A50" s="28"/>
      <c r="B50" s="15" t="s">
        <v>62</v>
      </c>
      <c r="C50" s="16">
        <v>253341.2</v>
      </c>
      <c r="D50" s="16">
        <v>0</v>
      </c>
      <c r="E50" s="16">
        <v>0</v>
      </c>
      <c r="AA50" s="27"/>
      <c r="AG50" s="27"/>
      <c r="AL50" s="27"/>
      <c r="AV50" s="27"/>
      <c r="CT50" s="27"/>
      <c r="CY50" s="27"/>
      <c r="FZ50" s="30"/>
      <c r="GA50" s="30"/>
      <c r="GB50" s="30"/>
    </row>
    <row r="51" spans="1:184" s="29" customFormat="1" ht="66">
      <c r="A51" s="28"/>
      <c r="B51" s="15" t="s">
        <v>77</v>
      </c>
      <c r="C51" s="16">
        <f>96408.06138+9764.32173</f>
        <v>106172.38311</v>
      </c>
      <c r="D51" s="16">
        <v>29384.85887</v>
      </c>
      <c r="E51" s="16">
        <v>0</v>
      </c>
      <c r="AA51" s="27"/>
      <c r="AG51" s="27"/>
      <c r="AL51" s="27"/>
      <c r="AV51" s="27"/>
      <c r="CT51" s="27"/>
      <c r="CY51" s="27"/>
      <c r="FZ51" s="30"/>
      <c r="GA51" s="30"/>
      <c r="GB51" s="30"/>
    </row>
    <row r="52" spans="1:184" s="29" customFormat="1" ht="49.5">
      <c r="A52" s="28"/>
      <c r="B52" s="15" t="s">
        <v>78</v>
      </c>
      <c r="C52" s="16">
        <f>2981.69262+301.98933</f>
        <v>3283.6819499999997</v>
      </c>
      <c r="D52" s="16">
        <v>908.81007</v>
      </c>
      <c r="E52" s="16">
        <v>0</v>
      </c>
      <c r="AA52" s="27"/>
      <c r="AG52" s="27"/>
      <c r="AL52" s="27"/>
      <c r="AV52" s="27"/>
      <c r="CT52" s="27"/>
      <c r="CY52" s="27"/>
      <c r="FZ52" s="30"/>
      <c r="GA52" s="30"/>
      <c r="GB52" s="30"/>
    </row>
    <row r="53" spans="1:5" ht="33" customHeight="1">
      <c r="A53" s="12" t="s">
        <v>10</v>
      </c>
      <c r="B53" s="13" t="s">
        <v>54</v>
      </c>
      <c r="C53" s="26">
        <f>C54+C56+C68+C69+C71+C72+C67+C70+C55</f>
        <v>1726198.7300000002</v>
      </c>
      <c r="D53" s="26">
        <f>D54+D56+D68+D69+D71+D72+D67+D70+D55</f>
        <v>1654933.7400000002</v>
      </c>
      <c r="E53" s="26">
        <f>E54+E56+E68+E69+E71+E72+E67+E70+E55</f>
        <v>1653392.84</v>
      </c>
    </row>
    <row r="54" spans="1:5" ht="66">
      <c r="A54" s="17"/>
      <c r="B54" s="15" t="s">
        <v>43</v>
      </c>
      <c r="C54" s="16">
        <v>199.8</v>
      </c>
      <c r="D54" s="16">
        <v>1199.8</v>
      </c>
      <c r="E54" s="16">
        <v>79.7</v>
      </c>
    </row>
    <row r="55" spans="1:5" ht="49.5">
      <c r="A55" s="17"/>
      <c r="B55" s="15" t="s">
        <v>79</v>
      </c>
      <c r="C55" s="16">
        <v>3231</v>
      </c>
      <c r="D55" s="16">
        <v>0</v>
      </c>
      <c r="E55" s="16">
        <v>0</v>
      </c>
    </row>
    <row r="56" spans="1:5" ht="33">
      <c r="A56" s="17" t="s">
        <v>11</v>
      </c>
      <c r="B56" s="15" t="s">
        <v>7</v>
      </c>
      <c r="C56" s="16">
        <f>SUM(C58:C66)</f>
        <v>1481234.1</v>
      </c>
      <c r="D56" s="16">
        <f>SUM(D58:D66)</f>
        <v>1481817.5</v>
      </c>
      <c r="E56" s="16">
        <f>SUM(E58:E66)</f>
        <v>1481817.5</v>
      </c>
    </row>
    <row r="57" spans="1:3" ht="13.5" customHeight="1">
      <c r="A57" s="17"/>
      <c r="B57" s="15" t="s">
        <v>6</v>
      </c>
      <c r="C57" s="24"/>
    </row>
    <row r="58" spans="1:92" ht="47.25" customHeight="1">
      <c r="A58" s="17"/>
      <c r="B58" s="15" t="s">
        <v>27</v>
      </c>
      <c r="C58" s="16">
        <v>12861.5</v>
      </c>
      <c r="D58" s="16">
        <v>12861.5</v>
      </c>
      <c r="E58" s="16">
        <v>12861.5</v>
      </c>
      <c r="AL58" s="18">
        <v>7.6</v>
      </c>
      <c r="CN58" s="18">
        <v>36.7</v>
      </c>
    </row>
    <row r="59" spans="1:5" ht="99">
      <c r="A59" s="17"/>
      <c r="B59" s="15" t="s">
        <v>72</v>
      </c>
      <c r="C59" s="16">
        <v>2</v>
      </c>
      <c r="D59" s="16">
        <v>2</v>
      </c>
      <c r="E59" s="16">
        <v>2</v>
      </c>
    </row>
    <row r="60" spans="1:160" ht="309" customHeight="1">
      <c r="A60" s="17"/>
      <c r="B60" s="15" t="s">
        <v>37</v>
      </c>
      <c r="C60" s="16">
        <f>1431418.9-583.4</f>
        <v>1430835.5</v>
      </c>
      <c r="D60" s="16">
        <v>1431418.9</v>
      </c>
      <c r="E60" s="16">
        <v>1431418.9</v>
      </c>
      <c r="F60" s="18">
        <v>3152.9</v>
      </c>
      <c r="U60" s="18">
        <v>-943.9</v>
      </c>
      <c r="BU60" s="18">
        <v>-90</v>
      </c>
      <c r="CN60" s="18">
        <v>946</v>
      </c>
      <c r="CT60" s="18">
        <v>14662.5</v>
      </c>
      <c r="CY60" s="18">
        <v>17180</v>
      </c>
      <c r="DF60" s="18">
        <v>8748.5</v>
      </c>
      <c r="FD60" s="18">
        <v>637</v>
      </c>
    </row>
    <row r="61" spans="1:6" ht="82.5">
      <c r="A61" s="17"/>
      <c r="B61" s="15" t="s">
        <v>15</v>
      </c>
      <c r="C61" s="16">
        <v>11464.2</v>
      </c>
      <c r="D61" s="16">
        <v>11464.2</v>
      </c>
      <c r="E61" s="16">
        <v>11464.2</v>
      </c>
      <c r="F61" s="18">
        <v>-17.2</v>
      </c>
    </row>
    <row r="62" spans="1:110" ht="82.5">
      <c r="A62" s="17"/>
      <c r="B62" s="15" t="s">
        <v>18</v>
      </c>
      <c r="C62" s="16">
        <v>757.4</v>
      </c>
      <c r="D62" s="16">
        <v>757.4</v>
      </c>
      <c r="E62" s="16">
        <v>757.4</v>
      </c>
      <c r="BU62" s="18">
        <v>140</v>
      </c>
      <c r="CI62" s="18">
        <v>733.8</v>
      </c>
      <c r="DF62" s="18">
        <v>160.4</v>
      </c>
    </row>
    <row r="63" spans="1:110" ht="66">
      <c r="A63" s="17"/>
      <c r="B63" s="15" t="s">
        <v>38</v>
      </c>
      <c r="C63" s="16">
        <v>19332.6</v>
      </c>
      <c r="D63" s="16">
        <v>19332.6</v>
      </c>
      <c r="E63" s="16">
        <v>19332.6</v>
      </c>
      <c r="BU63" s="18">
        <v>2763</v>
      </c>
      <c r="DF63" s="18">
        <v>1691.4</v>
      </c>
    </row>
    <row r="64" spans="1:5" ht="69" customHeight="1">
      <c r="A64" s="17"/>
      <c r="B64" s="31" t="s">
        <v>19</v>
      </c>
      <c r="C64" s="16">
        <v>539</v>
      </c>
      <c r="D64" s="16">
        <v>539</v>
      </c>
      <c r="E64" s="16">
        <v>539</v>
      </c>
    </row>
    <row r="65" spans="1:5" ht="66">
      <c r="A65" s="17"/>
      <c r="B65" s="15" t="s">
        <v>42</v>
      </c>
      <c r="C65" s="16">
        <v>1238.3</v>
      </c>
      <c r="D65" s="16">
        <v>1238.3</v>
      </c>
      <c r="E65" s="16">
        <v>1238.3</v>
      </c>
    </row>
    <row r="66" spans="1:160" ht="214.5">
      <c r="A66" s="17"/>
      <c r="B66" s="15" t="s">
        <v>55</v>
      </c>
      <c r="C66" s="16">
        <v>4203.6</v>
      </c>
      <c r="D66" s="16">
        <v>4203.6</v>
      </c>
      <c r="E66" s="16">
        <v>4203.6</v>
      </c>
      <c r="DF66" s="18">
        <v>-600.7</v>
      </c>
      <c r="FD66" s="18">
        <v>-637</v>
      </c>
    </row>
    <row r="67" spans="1:182" ht="66">
      <c r="A67" s="17" t="s">
        <v>9</v>
      </c>
      <c r="B67" s="15" t="s">
        <v>56</v>
      </c>
      <c r="C67" s="16">
        <v>57383.73</v>
      </c>
      <c r="D67" s="16">
        <v>57776.74</v>
      </c>
      <c r="E67" s="16">
        <v>57776.74</v>
      </c>
      <c r="G67" s="18">
        <v>-44.1</v>
      </c>
      <c r="H67" s="18">
        <v>-146.8</v>
      </c>
      <c r="BO67" s="18">
        <v>-180.8</v>
      </c>
      <c r="FZ67" s="18" t="s">
        <v>39</v>
      </c>
    </row>
    <row r="68" spans="1:182" ht="49.5">
      <c r="A68" s="17"/>
      <c r="B68" s="15" t="s">
        <v>16</v>
      </c>
      <c r="C68" s="16">
        <f>72112.1-1975</f>
        <v>70137.1</v>
      </c>
      <c r="D68" s="16">
        <v>0</v>
      </c>
      <c r="E68" s="16">
        <v>0</v>
      </c>
      <c r="BU68" s="18">
        <v>-150</v>
      </c>
      <c r="CY68" s="18">
        <v>-1000</v>
      </c>
      <c r="FD68" s="18">
        <v>-1250</v>
      </c>
      <c r="FZ68" s="18" t="s">
        <v>39</v>
      </c>
    </row>
    <row r="69" spans="1:110" ht="82.5">
      <c r="A69" s="17"/>
      <c r="B69" s="15" t="s">
        <v>17</v>
      </c>
      <c r="C69" s="16">
        <v>15952.8</v>
      </c>
      <c r="D69" s="16">
        <v>15952.8</v>
      </c>
      <c r="E69" s="16">
        <v>15952.8</v>
      </c>
      <c r="BU69" s="18">
        <v>19</v>
      </c>
      <c r="DF69" s="18">
        <v>-375.5</v>
      </c>
    </row>
    <row r="70" spans="1:5" ht="88.5" customHeight="1">
      <c r="A70" s="17"/>
      <c r="B70" s="15" t="s">
        <v>73</v>
      </c>
      <c r="C70" s="16">
        <v>80854.2</v>
      </c>
      <c r="D70" s="16">
        <v>80854.2</v>
      </c>
      <c r="E70" s="16">
        <v>80854.2</v>
      </c>
    </row>
    <row r="71" spans="1:160" ht="69" customHeight="1">
      <c r="A71" s="17"/>
      <c r="B71" s="15" t="s">
        <v>26</v>
      </c>
      <c r="C71" s="16">
        <v>7150.6</v>
      </c>
      <c r="D71" s="16">
        <v>7150.6</v>
      </c>
      <c r="E71" s="16">
        <v>7150.6</v>
      </c>
      <c r="AL71" s="18">
        <v>-1000</v>
      </c>
      <c r="BU71" s="18">
        <v>-2900</v>
      </c>
      <c r="CN71" s="18">
        <v>-8321.6</v>
      </c>
      <c r="CY71" s="18">
        <v>-4065.1</v>
      </c>
      <c r="DF71" s="18" t="s">
        <v>33</v>
      </c>
      <c r="FD71" s="18">
        <v>-3000</v>
      </c>
    </row>
    <row r="72" spans="1:154" ht="50.25" customHeight="1">
      <c r="A72" s="17"/>
      <c r="B72" s="15" t="s">
        <v>57</v>
      </c>
      <c r="C72" s="16">
        <v>10055.4</v>
      </c>
      <c r="D72" s="16">
        <v>10182.1</v>
      </c>
      <c r="E72" s="16">
        <v>9761.3</v>
      </c>
      <c r="CI72" s="18">
        <v>0.1</v>
      </c>
      <c r="CY72" s="18">
        <v>344.7</v>
      </c>
      <c r="EX72" s="18">
        <v>304.4</v>
      </c>
    </row>
    <row r="73" spans="1:5" s="25" customFormat="1" ht="18.75" customHeight="1">
      <c r="A73" s="12" t="s">
        <v>8</v>
      </c>
      <c r="B73" s="19" t="s">
        <v>12</v>
      </c>
      <c r="C73" s="14">
        <f>SUM(C74:C80)</f>
        <v>10362.6</v>
      </c>
      <c r="D73" s="14">
        <f>SUM(D75:D80)</f>
        <v>152299.5</v>
      </c>
      <c r="E73" s="14">
        <f>SUM(E75:E80)</f>
        <v>110546.3</v>
      </c>
    </row>
    <row r="74" spans="1:5" ht="49.5">
      <c r="A74" s="17"/>
      <c r="B74" s="32" t="s">
        <v>61</v>
      </c>
      <c r="C74" s="16">
        <v>2873.5</v>
      </c>
      <c r="D74" s="16">
        <v>0</v>
      </c>
      <c r="E74" s="16">
        <v>0</v>
      </c>
    </row>
    <row r="75" spans="1:160" ht="84" customHeight="1">
      <c r="A75" s="17"/>
      <c r="B75" s="32" t="s">
        <v>60</v>
      </c>
      <c r="C75" s="16">
        <v>263.7</v>
      </c>
      <c r="D75" s="16">
        <v>0</v>
      </c>
      <c r="E75" s="16">
        <v>0</v>
      </c>
      <c r="FD75" s="18">
        <v>259.5</v>
      </c>
    </row>
    <row r="76" spans="1:5" ht="69" customHeight="1">
      <c r="A76" s="17"/>
      <c r="B76" s="32" t="s">
        <v>81</v>
      </c>
      <c r="C76" s="16">
        <v>450</v>
      </c>
      <c r="D76" s="16">
        <v>0</v>
      </c>
      <c r="E76" s="16">
        <v>0</v>
      </c>
    </row>
    <row r="77" spans="1:5" ht="69" customHeight="1">
      <c r="A77" s="17"/>
      <c r="B77" s="32" t="s">
        <v>80</v>
      </c>
      <c r="C77" s="16">
        <v>1739.4</v>
      </c>
      <c r="D77" s="16">
        <v>0</v>
      </c>
      <c r="E77" s="16">
        <v>0</v>
      </c>
    </row>
    <row r="78" spans="1:5" ht="51" customHeight="1">
      <c r="A78" s="17"/>
      <c r="B78" s="32" t="s">
        <v>59</v>
      </c>
      <c r="C78" s="16">
        <v>5000</v>
      </c>
      <c r="D78" s="16">
        <v>0</v>
      </c>
      <c r="E78" s="16">
        <v>0</v>
      </c>
    </row>
    <row r="79" spans="1:5" ht="82.5" customHeight="1">
      <c r="A79" s="17"/>
      <c r="B79" s="32" t="s">
        <v>83</v>
      </c>
      <c r="C79" s="16">
        <v>36</v>
      </c>
      <c r="D79" s="16">
        <v>0</v>
      </c>
      <c r="E79" s="16">
        <v>0</v>
      </c>
    </row>
    <row r="80" spans="1:5" ht="37.5" customHeight="1">
      <c r="A80" s="17"/>
      <c r="B80" s="32" t="s">
        <v>63</v>
      </c>
      <c r="C80" s="16">
        <v>0</v>
      </c>
      <c r="D80" s="16">
        <v>152299.5</v>
      </c>
      <c r="E80" s="16">
        <v>110546.3</v>
      </c>
    </row>
    <row r="81" spans="2:5" ht="16.5">
      <c r="B81" s="33" t="s">
        <v>58</v>
      </c>
      <c r="C81" s="33"/>
      <c r="D81" s="33"/>
      <c r="E81" s="33"/>
    </row>
    <row r="82" ht="16.5">
      <c r="C82" s="20"/>
    </row>
    <row r="83" ht="16.5">
      <c r="C83" s="20"/>
    </row>
    <row r="84" ht="16.5">
      <c r="C84" s="20"/>
    </row>
    <row r="85" ht="16.5">
      <c r="C85" s="20"/>
    </row>
    <row r="86" ht="16.5">
      <c r="C86" s="20"/>
    </row>
    <row r="87" ht="16.5">
      <c r="C87" s="20"/>
    </row>
    <row r="88" ht="16.5">
      <c r="C88" s="20"/>
    </row>
    <row r="89" ht="16.5">
      <c r="C89" s="20"/>
    </row>
    <row r="90" ht="16.5">
      <c r="C90" s="20"/>
    </row>
    <row r="91" ht="16.5">
      <c r="C91" s="20"/>
    </row>
    <row r="92" ht="16.5">
      <c r="C92" s="20"/>
    </row>
    <row r="93" ht="16.5">
      <c r="C93" s="20"/>
    </row>
    <row r="94" ht="16.5">
      <c r="C94" s="20"/>
    </row>
    <row r="95" ht="16.5">
      <c r="C95" s="20"/>
    </row>
    <row r="96" ht="16.5">
      <c r="C96" s="20"/>
    </row>
    <row r="97" ht="16.5">
      <c r="C97" s="20"/>
    </row>
    <row r="98" ht="16.5">
      <c r="C98" s="20"/>
    </row>
    <row r="99" ht="16.5">
      <c r="C99" s="20"/>
    </row>
    <row r="100" ht="16.5">
      <c r="C100" s="20"/>
    </row>
    <row r="101" ht="16.5">
      <c r="C101" s="20"/>
    </row>
    <row r="102" ht="16.5">
      <c r="C102" s="20"/>
    </row>
    <row r="103" ht="16.5">
      <c r="C103" s="20"/>
    </row>
    <row r="104" ht="16.5">
      <c r="C104" s="20"/>
    </row>
    <row r="105" ht="16.5">
      <c r="C105" s="20"/>
    </row>
    <row r="106" ht="16.5">
      <c r="C106" s="20"/>
    </row>
    <row r="107" ht="16.5">
      <c r="C107" s="20"/>
    </row>
    <row r="108" ht="16.5">
      <c r="C108" s="20"/>
    </row>
    <row r="109" ht="16.5">
      <c r="C109" s="20"/>
    </row>
    <row r="110" ht="16.5">
      <c r="C110" s="20"/>
    </row>
    <row r="111" ht="16.5">
      <c r="C111" s="20"/>
    </row>
    <row r="112" ht="16.5">
      <c r="C112" s="20"/>
    </row>
    <row r="113" ht="16.5">
      <c r="C113" s="20"/>
    </row>
    <row r="114" ht="16.5">
      <c r="C114" s="20"/>
    </row>
    <row r="115" ht="16.5">
      <c r="C115" s="20"/>
    </row>
    <row r="116" ht="16.5">
      <c r="C116" s="20"/>
    </row>
    <row r="117" ht="16.5">
      <c r="C117" s="20"/>
    </row>
    <row r="118" ht="16.5">
      <c r="C118" s="20"/>
    </row>
    <row r="119" ht="16.5">
      <c r="C119" s="20"/>
    </row>
    <row r="120" ht="16.5">
      <c r="C120" s="20"/>
    </row>
    <row r="121" ht="16.5">
      <c r="C121" s="20"/>
    </row>
    <row r="122" ht="16.5">
      <c r="C122" s="20"/>
    </row>
    <row r="123" ht="16.5">
      <c r="C123" s="20"/>
    </row>
    <row r="124" ht="16.5">
      <c r="C124" s="20"/>
    </row>
    <row r="125" ht="16.5">
      <c r="C125" s="20"/>
    </row>
    <row r="126" ht="16.5">
      <c r="C126" s="20"/>
    </row>
    <row r="127" ht="16.5">
      <c r="C127" s="20"/>
    </row>
    <row r="128" ht="16.5">
      <c r="C128" s="20"/>
    </row>
    <row r="129" ht="16.5">
      <c r="C129" s="20"/>
    </row>
    <row r="130" ht="16.5">
      <c r="C130" s="20"/>
    </row>
    <row r="131" ht="16.5">
      <c r="C131" s="20"/>
    </row>
    <row r="132" ht="16.5">
      <c r="C132" s="20"/>
    </row>
    <row r="133" ht="16.5">
      <c r="C133" s="20"/>
    </row>
    <row r="134" ht="16.5">
      <c r="C134" s="20"/>
    </row>
    <row r="135" ht="16.5">
      <c r="C135" s="20"/>
    </row>
    <row r="136" ht="16.5">
      <c r="C136" s="20"/>
    </row>
    <row r="137" ht="16.5">
      <c r="C137" s="20"/>
    </row>
    <row r="138" ht="16.5">
      <c r="C138" s="20"/>
    </row>
    <row r="139" ht="16.5">
      <c r="C139" s="20"/>
    </row>
    <row r="140" ht="16.5">
      <c r="C140" s="20"/>
    </row>
    <row r="141" ht="16.5">
      <c r="C141" s="20"/>
    </row>
    <row r="142" ht="16.5">
      <c r="C142" s="20"/>
    </row>
    <row r="143" ht="16.5">
      <c r="C143" s="20"/>
    </row>
    <row r="144" ht="16.5">
      <c r="C144" s="20"/>
    </row>
    <row r="145" ht="16.5">
      <c r="C145" s="20"/>
    </row>
    <row r="146" ht="16.5">
      <c r="C146" s="20"/>
    </row>
    <row r="147" ht="16.5">
      <c r="C147" s="20"/>
    </row>
    <row r="148" ht="16.5">
      <c r="C148" s="20"/>
    </row>
    <row r="149" ht="16.5">
      <c r="C149" s="20"/>
    </row>
    <row r="150" ht="16.5">
      <c r="C150" s="20"/>
    </row>
    <row r="151" ht="16.5">
      <c r="C151" s="20"/>
    </row>
    <row r="152" ht="16.5">
      <c r="C152" s="20"/>
    </row>
    <row r="153" ht="16.5">
      <c r="C153" s="20"/>
    </row>
    <row r="154" ht="16.5">
      <c r="C154" s="20"/>
    </row>
    <row r="155" ht="16.5">
      <c r="C155" s="20"/>
    </row>
    <row r="156" ht="16.5">
      <c r="C156" s="20"/>
    </row>
    <row r="157" ht="16.5">
      <c r="C157" s="20"/>
    </row>
    <row r="158" ht="16.5">
      <c r="C158" s="20"/>
    </row>
    <row r="159" ht="16.5">
      <c r="C159" s="20"/>
    </row>
    <row r="160" ht="16.5">
      <c r="C160" s="20"/>
    </row>
    <row r="161" ht="16.5">
      <c r="C161" s="20"/>
    </row>
    <row r="162" ht="16.5">
      <c r="C162" s="20"/>
    </row>
    <row r="163" ht="16.5">
      <c r="C163" s="20"/>
    </row>
    <row r="164" ht="16.5">
      <c r="C164" s="20"/>
    </row>
  </sheetData>
  <sheetProtection/>
  <mergeCells count="20">
    <mergeCell ref="B18:E18"/>
    <mergeCell ref="C12:E12"/>
    <mergeCell ref="A26:A27"/>
    <mergeCell ref="B26:B27"/>
    <mergeCell ref="C26:C27"/>
    <mergeCell ref="A24:E24"/>
    <mergeCell ref="B16:E16"/>
    <mergeCell ref="C20:E20"/>
    <mergeCell ref="C21:E21"/>
    <mergeCell ref="C22:E22"/>
    <mergeCell ref="B81:E81"/>
    <mergeCell ref="C13:E13"/>
    <mergeCell ref="D26:E26"/>
    <mergeCell ref="C14:E14"/>
    <mergeCell ref="D25:E25"/>
    <mergeCell ref="C2:E2"/>
    <mergeCell ref="C3:E3"/>
    <mergeCell ref="C4:E4"/>
    <mergeCell ref="B6:E6"/>
    <mergeCell ref="B9:E9"/>
  </mergeCells>
  <printOptions/>
  <pageMargins left="0.7874015748031497" right="0.3937007874015748" top="0.7874015748031497" bottom="0.5905511811023623" header="0.3937007874015748" footer="0.5118110236220472"/>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Шемягина Ольга Анатольевна</cp:lastModifiedBy>
  <cp:lastPrinted>2021-07-21T07:39:43Z</cp:lastPrinted>
  <dcterms:created xsi:type="dcterms:W3CDTF">2006-12-04T06:14:42Z</dcterms:created>
  <dcterms:modified xsi:type="dcterms:W3CDTF">2021-07-21T08:36:38Z</dcterms:modified>
  <cp:category/>
  <cp:version/>
  <cp:contentType/>
  <cp:contentStatus/>
</cp:coreProperties>
</file>