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Лист1" sheetId="1" r:id="rId1"/>
  </sheets>
  <definedNames>
    <definedName name="Excel_BuiltIn_Print_Area" localSheetId="0">'Лист1'!$A$1:$E$127</definedName>
    <definedName name="Excel_BuiltIn_Print_Titles" localSheetId="0">'Лист1'!$20:$20</definedName>
    <definedName name="_xlnm.Print_Titles" localSheetId="0">'Лист1'!$20:$20</definedName>
    <definedName name="_xlnm.Print_Area" localSheetId="0">'Лист1'!$A$1:$E$127</definedName>
  </definedNames>
  <calcPr fullCalcOnLoad="1"/>
</workbook>
</file>

<file path=xl/comments1.xml><?xml version="1.0" encoding="utf-8"?>
<comments xmlns="http://schemas.openxmlformats.org/spreadsheetml/2006/main">
  <authors>
    <author> </author>
  </authors>
  <commentList>
    <comment ref="B18" authorId="0">
      <text>
        <r>
          <rPr>
            <b/>
            <sz val="8"/>
            <color indexed="8"/>
            <rFont val="Tahoma"/>
            <family val="2"/>
          </rPr>
          <t xml:space="preserve">User:
</t>
        </r>
      </text>
    </comment>
    <comment ref="C56" authorId="0">
      <text>
        <r>
          <rPr>
            <b/>
            <sz val="9"/>
            <color indexed="8"/>
            <rFont val="Tahoma"/>
            <family val="2"/>
          </rPr>
          <t xml:space="preserve">Рябинина Елена Николаевна:
</t>
        </r>
        <r>
          <rPr>
            <sz val="9"/>
            <color indexed="8"/>
            <rFont val="Tahoma"/>
            <family val="2"/>
          </rPr>
          <t xml:space="preserve">14577,01149
</t>
        </r>
      </text>
    </comment>
    <comment ref="C100" authorId="0">
      <text>
        <r>
          <rPr>
            <b/>
            <sz val="9"/>
            <color indexed="8"/>
            <rFont val="Tahoma"/>
            <family val="2"/>
          </rPr>
          <t xml:space="preserve">Рябинина Елена Николаевна:
</t>
        </r>
        <r>
          <rPr>
            <sz val="9"/>
            <color indexed="8"/>
            <rFont val="Tahoma"/>
            <family val="2"/>
          </rPr>
          <t>54891,13070</t>
        </r>
      </text>
    </comment>
    <comment ref="D56" authorId="0">
      <text>
        <r>
          <rPr>
            <b/>
            <sz val="9"/>
            <color indexed="8"/>
            <rFont val="Tahoma"/>
            <family val="2"/>
          </rPr>
          <t xml:space="preserve">Рябинина Елена Николаевна:
</t>
        </r>
        <r>
          <rPr>
            <sz val="9"/>
            <color indexed="8"/>
            <rFont val="Tahoma"/>
            <family val="2"/>
          </rPr>
          <t>14157,26308</t>
        </r>
      </text>
    </comment>
    <comment ref="D100" authorId="0">
      <text>
        <r>
          <rPr>
            <b/>
            <sz val="9"/>
            <color indexed="8"/>
            <rFont val="Tahoma"/>
            <family val="2"/>
          </rPr>
          <t xml:space="preserve">Рябинина Елена Николаевна:
</t>
        </r>
        <r>
          <rPr>
            <sz val="9"/>
            <color indexed="8"/>
            <rFont val="Tahoma"/>
            <family val="2"/>
          </rPr>
          <t xml:space="preserve">54589,96976
</t>
        </r>
      </text>
    </comment>
    <comment ref="E56" authorId="0">
      <text>
        <r>
          <rPr>
            <b/>
            <sz val="9"/>
            <color indexed="8"/>
            <rFont val="Tahoma"/>
            <family val="2"/>
          </rPr>
          <t xml:space="preserve">Рябинина Елена Николаевна:
</t>
        </r>
        <r>
          <rPr>
            <sz val="9"/>
            <color indexed="8"/>
            <rFont val="Tahoma"/>
            <family val="2"/>
          </rPr>
          <t>14481,09877</t>
        </r>
      </text>
    </comment>
    <comment ref="E100" authorId="0">
      <text>
        <r>
          <rPr>
            <b/>
            <sz val="9"/>
            <color indexed="8"/>
            <rFont val="Tahoma"/>
            <family val="2"/>
          </rPr>
          <t xml:space="preserve">Рябинина Елена Николаевна:
</t>
        </r>
        <r>
          <rPr>
            <sz val="9"/>
            <color indexed="8"/>
            <rFont val="Tahoma"/>
            <family val="2"/>
          </rPr>
          <t>55000,65776</t>
        </r>
      </text>
    </comment>
  </commentList>
</comments>
</file>

<file path=xl/sharedStrings.xml><?xml version="1.0" encoding="utf-8"?>
<sst xmlns="http://schemas.openxmlformats.org/spreadsheetml/2006/main" count="139" uniqueCount="135">
  <si>
    <t>УТВЕРЖДЕНЫ</t>
  </si>
  <si>
    <t xml:space="preserve">решением Думы Великого Новгорода </t>
  </si>
  <si>
    <t>Изложить приложение 4 в следующей редакции:</t>
  </si>
  <si>
    <t xml:space="preserve">                                                                                            </t>
  </si>
  <si>
    <t xml:space="preserve">                                                                                        </t>
  </si>
  <si>
    <t xml:space="preserve">к решению Думы Великого Новгорода </t>
  </si>
  <si>
    <t xml:space="preserve">             Объем межбюджетных трансфертов, получаемых из других бюджетов бюджетной системы Российской Федерации в 2020 году и в плановом периоде 2021 и 2022 годов</t>
  </si>
  <si>
    <t>Сумма (тыс. рублей)</t>
  </si>
  <si>
    <t>Код бюджетной классификации Российской Федерации</t>
  </si>
  <si>
    <t xml:space="preserve">Наименование </t>
  </si>
  <si>
    <t>2020 год</t>
  </si>
  <si>
    <t>Плановый период</t>
  </si>
  <si>
    <t>2021 год</t>
  </si>
  <si>
    <t>2022 год</t>
  </si>
  <si>
    <t>2</t>
  </si>
  <si>
    <t>3</t>
  </si>
  <si>
    <t>4</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</si>
  <si>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</si>
  <si>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</si>
  <si>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</si>
  <si>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</si>
  <si>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Дотации бюджетам на поддержку мер по обеспечению сбалансированности бюджетов</t>
  </si>
  <si>
    <t xml:space="preserve">Дотация бюджету городского округа на частичную компенсацию дополнительных расходов на повышение заработной платы работникам бюджетной сферы </t>
  </si>
  <si>
    <t>2 02 02000 00 0000 151</t>
  </si>
  <si>
    <t>Субсидии бюджетам субъектов Российской Федерации и муниципальных образований (межбюджетные субсидии)</t>
  </si>
  <si>
    <t>Субсидия бюджету городского округа на реализацию областного закона "О статусе административного центра Новгородской области"</t>
  </si>
  <si>
    <t>Субсидия бюджету городского округа на формирование муниципальных дорожных фондов</t>
  </si>
  <si>
    <t>Субсидия бюджету городского округа на софинансирование расходов по реализации правовых актов Правительства Новгородской области по вопросам проектирования, строительства, реконструкции, капитального ремонта и ремонта автомобильных дорог общего пользования местного значения</t>
  </si>
  <si>
    <t>без изменений</t>
  </si>
  <si>
    <t>Субсидии бюджетам городских округов на комплектование книжных фондов библиотек муниципальных образований</t>
  </si>
  <si>
    <t>Субсидия бюджетам городских округов на переселение граждан из аварийного жилищного фонда в рамках реализации региональной адресной программы "Переселение граждан, проживающих на территории Новгородской области, из аварийного жилищного фонда в 2019-2025 годах"</t>
  </si>
  <si>
    <t>Субсидия бюджету городского округа на профессиональную подготовку по программам высшего профессионального образования и повышение квалификации специалистов муниципальных учреждений, осуществляющих деятельность в сфере культуры</t>
  </si>
  <si>
    <t xml:space="preserve">Субсидия бюджету городского округа на модернизацию региональных систем общего образования </t>
  </si>
  <si>
    <t>Субсидия бюджету городского округа на модернизацию региональных систем дошкольного образования</t>
  </si>
  <si>
    <t>Субсидия бюджету городского округа на реализацию мероприятий областной целевой программы "Развитие физической культуры и спорта в Новгородской области"</t>
  </si>
  <si>
    <t>Субсидия  бюджету городского округа на строительство зданий школ</t>
  </si>
  <si>
    <t>Субсидии бюджетам городских округов  на реализацию мероприятий по содействию созданию новых мест в общеобразовательных организациях</t>
  </si>
  <si>
    <t>Субсидия бюджету городского округа на создание дополнительных мест для реализации основных образовательных программ дошкольного образования</t>
  </si>
  <si>
    <t>Субсидия  бюджету городского округа на поддержку субъектов малого и среднего предпринимательства в рамках реализации муниципальных программ (подпрограмм) развития малого и среднего предпринимательства за счет средств областного бюджета</t>
  </si>
  <si>
    <t xml:space="preserve">Субсидии бюджетам городских округов на софинансирование социальных выплат молодым семьям на приобретение (строительство) жилья в рамках подпрограммы "Обеспечение жильем молодых семей" федеральной целевой программы "Жилище" на 2015-2020 годы за счет средств федерального бюджета </t>
  </si>
  <si>
    <t xml:space="preserve">Субсидия бюджету городского округа на софинансирование  социальных выплат молодым семьям на приобретение (строительство) жилья в рамках подпрограммы "Обеспечение жильем молодых семей" федеральной целевой программы "Жилище" на 2015-2020 годы за счет средств областного бюджета </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</si>
  <si>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</si>
  <si>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Cубсидия бюджету городского округа на создание, функционирование и совершенствование информационно-технологической инфраструктуры электронного правительства Новгородской области</t>
  </si>
  <si>
    <t xml:space="preserve">Субсидия бюджету городского округа на проведение мероприятий по формированию в области сети дошкольных образовательных организаций, в которых создана универсальная безбарьерная среда для инклюзивного образования детей-инвалидов, в рамках реализации государственной программы РФ "Доступная среда" </t>
  </si>
  <si>
    <t>Субсидия бюджету городского округа на 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t>
  </si>
  <si>
    <t xml:space="preserve">Субсидия  бюджету городского округа на приобретение или изготовление бланков документов об образовании и (или) о квалификации </t>
  </si>
  <si>
    <t>Субсидии бюджетам городских округов на внедрение целевой модели цифровой образовательной среды в общеобразовательных организациях</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</si>
  <si>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</si>
  <si>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Cубсидия бюджету городского округа на организацию  профессионального образования и дополнительного   профессионального образования выборных должностных лиц местного самоуправления, служащих и муниципальных служащих в органах местного самоуправления Новгородской области </t>
  </si>
  <si>
    <t>Субсидия бюджету городского округа на обучение работников муниципальных учреждений, подведомственных органам местного самоуправления муниципальных районов, городского округа, реализующим полномочия в сфере культуры, по образовательным программам высшего образования и дополнительным профессиональным программам</t>
  </si>
  <si>
    <t>Субсидия бюджету городского округа на укрепление материально-технической базы муниципальных учреждений (за исключением муниципальных домов культуры), подведомственных органам местного самоуправления муниципальных районов, городского округа, реализующим полномочия в сфере культуры</t>
  </si>
  <si>
    <t>Субсидия  бюджету городского округа на распространение инновационных моделей развития техносферы деятельности организаций дополнительного образования детей, напрвленных на развитие научно-технической и учебно-исследовательской деятельности технопарков</t>
  </si>
  <si>
    <t xml:space="preserve">Cубсидия бюджетам городских округов на поддержку отрасли культуры </t>
  </si>
  <si>
    <t xml:space="preserve">Субсидия бюджету городского округа на поддержку отрасли культуры в части комплектования книжных фондов муниципальных общедоступных библиотек муниципальных образований области за счет средств областного бюджета </t>
  </si>
  <si>
    <t xml:space="preserve">Субсидия бюджету городского округа на поддержку творческой деятельности муниципальных театров, подведомственных органам местного самоуправления городского округа области, реализующим полномочия в сфере культуры, в населенных пунктах с численностью населения до 300 тыс. человек </t>
  </si>
  <si>
    <t>Субсидия бюджету городского округа на создание, функционирование и совершенствование информационно-технологической инфраструктуры электронного правительства Новгородской области</t>
  </si>
  <si>
    <t xml:space="preserve">Субсидии бюджетам городских округов на софинансирование расходных обязательств муниципальных образований области по предоставлению молодым семьям социальных выплат  на приобретение жилого помещения или создание объекта индивидуального жилищного  строительства </t>
  </si>
  <si>
    <t xml:space="preserve">Субсидии бюджетам городских округов на софинансирование социальных выплат молодым семьям на приобретение (строительство) жилья </t>
  </si>
  <si>
    <t xml:space="preserve">Субсидия бюджету городского округа на  реализацию мероприятий муниципальных программ, направленных на благоустройство дворовых территорий многоквартирных домов и на благоустройство общественных территорий </t>
  </si>
  <si>
    <t>Субсидии бюджетам городских округов на обустройство и восстановление воинских захоронений</t>
  </si>
  <si>
    <t>Субсидия бюджету городского округа на реализацию мероприятий муниципальных программ в области водоснабжения и водоотведения  (Реконструкция части Левобережных водоочистных сооружений в зданиях блока отстойников, реагентного хозяйства и резервуара-усреднителя шламосодержащих вод с установкой технологической линии обезвоживания осадка, Великий Новгород, Юрьевское шоссе, д.1а)</t>
  </si>
  <si>
    <t>Субсидия бюджету городского округа на реализацию мероприятий муниципальных программ, направленных на строительство набережных (Строительство Софийской набережной реки Волхов (участок от моста Александра Невского до гостиницы "Интурист"), Великий Новгорода II этап строительства. Софийская набережная.)</t>
  </si>
  <si>
    <t xml:space="preserve">Субсидии бюджетам городских округов на стимулирование программ развития жилищного строительства 
</t>
  </si>
  <si>
    <t>Субсидии бюджетам городских округов на софинансирование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</si>
  <si>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Субсидии бюджетам городских округов на  организацию проведения комплексных кадастровых работ в рамках государственной программы Новгородской области "Развитие системы управления имуществом в Новгородской области на 2019-2023 годы"</t>
  </si>
  <si>
    <t xml:space="preserve">Субсидии бюджетам городских округов на создание и модернизацию объектов спортивной инфраструктуры муниципальной собственности для занятий физической культурой и спортом
</t>
  </si>
  <si>
    <t xml:space="preserve">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t>
  </si>
  <si>
    <t>2 02 03000 00 0000 151</t>
  </si>
  <si>
    <t>Субвенции бюджетам субъектов Российской Федерации и муниципальных образований</t>
  </si>
  <si>
    <t xml:space="preserve">Субвенция бюджету городского округа на оплату жилищно-коммунальных услуг отдельным категориям граждан </t>
  </si>
  <si>
    <t>Субвенции бюджетам городских округов на обеспечение мер социальной поддержки для лиц, награжденных знаком  "Почетный донор СССР", "Почетный донор России"</t>
  </si>
  <si>
    <t xml:space="preserve">Субвенция бюджету городского округа на обеспечение отдельных государственных полномочий по предоставлению мер социальной поддержки реабилитированных лиц и лиц, признанных пострадавшими от политических репрессий     </t>
  </si>
  <si>
    <t>Субвенция бюджету городского округа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</si>
  <si>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2 02 03024 04 0000 151</t>
  </si>
  <si>
    <t>Субвенции бюджетам городских округов на выполнение передаваемых полномочий субъектов Российской Федерации</t>
  </si>
  <si>
    <t xml:space="preserve">   в том числе:</t>
  </si>
  <si>
    <t xml:space="preserve">   субвенция бюджету городского округа   на обеспечение отдельных государственных полномочий по предоставлению мер социальной поддержки ветеранов труда и граждан, приравненных к ним</t>
  </si>
  <si>
    <t xml:space="preserve">   субвенция бюджету городского округа на обеспечение отдельных государственных полномочий по предоставлению мер социальной поддержки  тружеников тыла</t>
  </si>
  <si>
    <t xml:space="preserve"> субвенция бюджету городского округа на осуществление отдельных государственных полномочий по назначению и выплате пособий гражданам, имеющим детей</t>
  </si>
  <si>
    <t xml:space="preserve">   субвенция бюджету городского округа на содержание штатных единиц, осуществляющих переданные отдельные государственные полномочия области</t>
  </si>
  <si>
    <t xml:space="preserve">   cубвенция бюджету городского округа на осуществление отдельных государственных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соответствующими статьями областного закона «Об административных правонарушениях»</t>
  </si>
  <si>
    <t xml:space="preserve">  субвенция бюджету городского округа на осуществление отдельных государственных полномочий по обеспечению бесплатного  зубного протезирования граждан</t>
  </si>
  <si>
    <t xml:space="preserve">   субвенция бюджету городского округа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 технические средства обучения, расходные материалы и хозяйственные нужды образовательных организаций, на организацию обучения по основным общеобразовательным программам на дому, возмещение расходов за пользование услугой доступа к информационно-телекоммуникационной сети "Интернет" муниципальных общеобразовательных организаций, организующих обучение детей-инвалидов с использованием дистанционных образовательных технологий </t>
  </si>
  <si>
    <t xml:space="preserve">   субвенция на оснащение библиотек образовательных учреждений художественной литературой в рамках долгосрочной областной целевой Программы "Развитие образования и науки в Новгородской области на 2011 - 2015 годы"</t>
  </si>
  <si>
    <t xml:space="preserve">   субвенция бюджету городского округа на оснащение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 современным компьютерным и мультимедийным оборудованием </t>
  </si>
  <si>
    <t xml:space="preserve">   субвенция бюджету городского округа на обеспечение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 учебниками и учебными пособиями </t>
  </si>
  <si>
    <t xml:space="preserve">   субвенция бюджету городского округа на обеспечение доступа  к информационно-телекоммуникационной сети "Интернет"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t>
  </si>
  <si>
    <t xml:space="preserve">   субвенция на приобретение для общеобразовательных учреждений, учебной мебели, оборудования для кабинетов физики, химии, биологии, географии, обеспечивающих получение образования в современных условиях, а также  спортивного инвентаря и оборудования  в рамках долгосрочной областной целевой Программы "Развитие образования и науки в Новгородской области на 2011 - 2015 годы"</t>
  </si>
  <si>
    <t xml:space="preserve"> субвенция бюджету городского округа на осуществление отдельных государственных полномочий по обеспечению бесплатным молоком обучающихся муниципальных общеобразовательных организаций</t>
  </si>
  <si>
    <t xml:space="preserve">   субвенция бюджету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t>
  </si>
  <si>
    <t xml:space="preserve">   субвенция бюджету городского округа на осуществление отдельных государственных полномочий по присвоению статуса многодетной семьи и выдаче удостоверения, подтверждающего статус многодетной семьи, по предоставлению мер социальной поддержки, предусмотренных областным законом "О статусе и мерах социальной поддержки многодетных семей, проживающих на территории Новгородской области, и о наделении органов местного самоуправления отдельными государственными полномочиями", по возмещению организациям и индивидуальным предпринимателям расходов по предоставлению меры социальной поддержки в виде бесплатного проезда на автомобильном транспорте общего пользования (автобус, троллейбус) в городском и пригородном сообщении для обучающихся в общеобразовательных организациях в пределах Новгородской области</t>
  </si>
  <si>
    <t xml:space="preserve">   субвенция бюджету городского округа на осуществление отдельных государственных полномочий по оказанию государственной социальной помощи малоимущим семьям, малоимущим одиноко проживающим гражданам, социальной поддержки отдельным категориям граждан, в том числе лицам, оказавшимся в трудной жизненной ситуации на территории Новгородской области</t>
  </si>
  <si>
    <t xml:space="preserve">   субвенция бюджету городского округа на осуществление отдельных государственных полномочий по реализации дополнительных мер социальной поддержки лиц, удостоенных звания "Герой Социалистического Труда"</t>
  </si>
  <si>
    <t xml:space="preserve">   субвенция бюджету городского округа на 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 нуждающихся в санаторно-курортном лечении</t>
  </si>
  <si>
    <t xml:space="preserve">   субвенция бюджету городского округа на осуществление отдельных государственных полномочий по предоставлению мер социальной поддержки ветеранов труда Новгородской области</t>
  </si>
  <si>
    <t xml:space="preserve">   субвенция бюджету городского округа на осуществление отдельных государственных полномочий по оказанию социальной поддержки малоимущим семьям (малоимущим одиноко проживающим гражданам) на газификацию их домовладений</t>
  </si>
  <si>
    <t xml:space="preserve">   субвенция бюджету городского округа на единовременную выплату лицам из числа детей-сирот и детей, оставшихся без попечения родителей, на  ремонт находящихся в их собственности жилых помещений, расположенных на территории Новгородской области</t>
  </si>
  <si>
    <t xml:space="preserve">   субвенция бюджету городского округа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t>
  </si>
  <si>
    <t xml:space="preserve">   субвенция бюджету городского округа по организации проведения мероприятий по предупреждению и ликвидации болезней животных, отлову и содержанию безнадзорных животных, защите населения от болезней, общих для человека и животных, в части отлова безнадзорных животных, транспортировки отловленных безнадзорных животных, учета, содержания, вакцинации, стерилизации, чипирования отловленных безнадзорных животных, утилизации (уничтожения) биологических отходов, в том числе в результате эвтаназии отловленных безнадзорных животных, возврата владельцам, передачи новым владельцам отловленных безнадзорных животных</t>
  </si>
  <si>
    <t>субвенция бюджету городского округа на осуществление отдельных государственных полномочий по финансовому обеспечению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</si>
  <si>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cубвенция бюджету городского округа на осуществление отдельных государственных полномочий по предоставлению дополнительных мер социальной поддержки в виде единовременной денежной выплаты на проведение капитального ремонта жилых помещений в многоквартирных домах  отдельным категориям граждан</t>
  </si>
  <si>
    <t>Cубвенция бюджету городского округа на осуществление отдельных государственных полномочий по выплате социального пособия на погребение и возмещению стоимости услуг, предоставляемых согласно гарантированному  перечню услуг по погребению</t>
  </si>
  <si>
    <t>2 02 03026 04 0000 151</t>
  </si>
  <si>
    <t xml:space="preserve">Субвенции бюджетам городских округов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t>
  </si>
  <si>
    <t>Субвенция бюджету городского округа на содержание ребенка в семье опекуна и приемной семье, а также вознаграждение, причитающееся приемному родителю</t>
  </si>
  <si>
    <t>Субвенция бюджету городского округа на ежемесячное денежное вознаграждение за классное руководство в муниципальных образовательных организациях, реализующих общеобразовательные программы начального общего, основного общего и среднего общего образования</t>
  </si>
  <si>
    <t>Субвенции бюджетам городских округов на модернизацию региональных систем общего образования в части расходов на приобретение для муниципальных общеобразовательных учреждений оборудования, пополнение фондов школьных библиотек, повышение квалификации и (или) профессиональную переподготовку руководителей и учителей, модернизацию муниципальных общеобразовательных учреждений путем организации в них  дистанционного обучения для обучающихся</t>
  </si>
  <si>
    <t>Субвенция бюджету городского округа на  компенсацию родительской платы родителям (законным представителям) детей, посещающих частные и муниципальные образовательные организации, реализующие образовательную программу дошкольного образования</t>
  </si>
  <si>
    <t xml:space="preserve"> -223,94149; -827,0</t>
  </si>
  <si>
    <t>Cубвенции бюджетам городских округов на осуществление отдельных государственных полномочий в сфере государственной регистрации актов гражданского состояния</t>
  </si>
  <si>
    <t>Субвенции бюджетам городских округов на осуществление полномочий Российской Федерации по обеспечению жильем граждан, уволенных с военной службы (службы), и приравненных к ним лиц в соответствии с федеральной целевой программой "Жилище" на 2011 - 2015 годы</t>
  </si>
  <si>
    <t>Субвенции бюджетам городских округов на осуществление переданных отдельных государственных полномочий по подготовке и проведению Всероссийской переписи населения</t>
  </si>
  <si>
    <t>Субвенции бюджетам городских округов на модернизацию региональных систем общего образования в части расходов на приобретение для муниципальных общеобразовательных учреждений оборудования, пополнение фондов школьных библиотек, повышение квалификации и (или) профессиональная переподготовка руководителей и учителей, модернизация муниципальных общеобразовательных учреждений путем организации в них  дистанционного обучения для обучающихся</t>
  </si>
  <si>
    <t xml:space="preserve">Субвенции бюджетам городских округов на проведение Всероссийской сельскохозяйственной переписи </t>
  </si>
  <si>
    <t>2 02 04000 00 0000 151</t>
  </si>
  <si>
    <t>Иные межбюджетные трансферты</t>
  </si>
  <si>
    <t>Иные межбюджетные трансферты бюджету городского округа на комплектование книжных фондов библиотек муниципальных учреждений, подведомственных органам местного самоуправления городского округа области, реализующим полномочия в сфере культуры</t>
  </si>
  <si>
    <t>Иные межбюджетные трансферты, предоставляемые бюджету городского округа на укрепление материально-технической базы общеобразовательных учреждений</t>
  </si>
  <si>
    <t>Иные межбюджетные трансферты, предоставляемые бюджету городского округа на укрепление материально-технической базы дошкольных образовательных учреждений</t>
  </si>
  <si>
    <t>Иные межбюджетные трансферты, предоставляемые бюджету городского округа на приобретение спортивного инвентаря и оборудования</t>
  </si>
  <si>
    <t>Межбюджетные трансферты, передаваемые бюджетам городских округов на реновацию учреждений отрасли культуры</t>
  </si>
  <si>
    <t>Иные межбюджетные трансферты бюджету городского округа на частичную компенсацию дополнительных расходов на повышение оплаты  труда работников бюджетной сферы</t>
  </si>
  <si>
    <t>Иные межбюджетные трансферты бюджету городского округа на организацию дополнительного профессионального образования и участия в семинарах служащих, муниципальных служащих Новгородской области, а также работников муниципальных учреждений в сфере повышения эффективности бюджетных расходов</t>
  </si>
  <si>
    <t>Иные межбюджетные трансферты бюджету городского округа на оказание финансовой поддержки участникам Программы "Учитель для России"</t>
  </si>
  <si>
    <t>Иные межбюджетные трансферты бюджету городского округа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</si>
  <si>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Иные межбюджетные трансферты  бюджету городского округа  на софинансирование грантов в форме субсидии из федерального бюджета юридическим лицам в целях обеспечения реализации мероприятия «Субсидия на реализацию пилотных проектов по обновлению содержания и технологий дополнительного образования по приоритетным направлениям» приоритетного проекта «Доступное дополнительное образование детей» направления (подпрограммы) «Развитие дополнительного образования детей и реализация мероприятий молодежной политики» государственной программы Российской Федерации «Развитие образования»</t>
  </si>
  <si>
    <t>Иные межбюджетные трансферты бюджету городского округа на капитальный ремонт зданий муниципальных организаций, подведомственных органам управления образованием  городского округа области, за счет средств резервного фонда Президента Российской Федерации</t>
  </si>
  <si>
    <t>Иные межбюджетные трансферты бюджету городского округа на проведение мероприятий по внедрению модели персонифицированного финансирования дополнительного образования детей в частных образовательных организациях, реализующих дополнительные общеобразовательные программы</t>
  </si>
  <si>
    <t xml:space="preserve">Иные межбюджетные трансферты бюджетам городских округов на 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 </t>
  </si>
  <si>
    <t xml:space="preserve">Иные межбюджетные трансферты бюджету городского округа на погашение просроченной кредиторской задолженности получателей бюджетных средств и муниципальных бюджетных и автономных учреждений </t>
  </si>
  <si>
    <t xml:space="preserve">Иные межбюджетные трансферты бюджету городского округа на проведение ремонтных работ зданий  муниципальных образовательных организаций </t>
  </si>
  <si>
    <t xml:space="preserve">от 25.12.2019 № 340  </t>
  </si>
  <si>
    <t>Изменения, которые вносятся в приложение 4 к решению Думы Великого Новгорода от  25.12.2019 № 340</t>
  </si>
  <si>
    <t>"Приложение 4</t>
  </si>
  <si>
    <t xml:space="preserve">от 27.02.2020  № 370 </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</si>
</sst>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0.000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50">
    <font>
      <sz val="10"/>
      <name val="Arial Cyr"/>
      <family val="0"/>
    </font>
    <font>
      <sz val="10"/>
      <name val="Arial"/>
      <family val="0"/>
    </font>
    <font>
      <sz val="13"/>
      <name val="Times New Roman"/>
      <family val="1"/>
    </font>
    <font>
      <b/>
      <sz val="13"/>
      <name val="Times New Roman"/>
      <family val="1"/>
    </font>
    <font>
      <b/>
      <sz val="13"/>
      <color indexed="10"/>
      <name val="Times New Roman"/>
      <family val="1"/>
    </font>
    <font>
      <sz val="10"/>
      <color indexed="10"/>
      <name val="Arial Cyr"/>
      <family val="0"/>
    </font>
    <font>
      <sz val="10"/>
      <color indexed="62"/>
      <name val="Arial Cyr"/>
      <family val="0"/>
    </font>
    <font>
      <sz val="10"/>
      <color indexed="56"/>
      <name val="Arial Cyr"/>
      <family val="0"/>
    </font>
    <font>
      <sz val="13"/>
      <color indexed="8"/>
      <name val="Times New Roman"/>
      <family val="1"/>
    </font>
    <font>
      <sz val="10"/>
      <color indexed="8"/>
      <name val="Arial Cyr"/>
      <family val="0"/>
    </font>
    <font>
      <sz val="13"/>
      <color indexed="10"/>
      <name val="Times New Roman"/>
      <family val="1"/>
    </font>
    <font>
      <b/>
      <sz val="10"/>
      <color indexed="10"/>
      <name val="Arial Cyr"/>
      <family val="0"/>
    </font>
    <font>
      <b/>
      <sz val="8"/>
      <color indexed="8"/>
      <name val="Tahoma"/>
      <family val="2"/>
    </font>
    <font>
      <b/>
      <sz val="9"/>
      <color indexed="8"/>
      <name val="Tahoma"/>
      <family val="2"/>
    </font>
    <font>
      <sz val="9"/>
      <color indexed="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8" fillId="32" borderId="0" applyNumberFormat="0" applyBorder="0" applyAlignment="0" applyProtection="0"/>
  </cellStyleXfs>
  <cellXfs count="69">
    <xf numFmtId="0" fontId="0" fillId="0" borderId="0" xfId="0" applyAlignment="1">
      <alignment/>
    </xf>
    <xf numFmtId="0" fontId="2" fillId="0" borderId="0" xfId="0" applyFont="1" applyFill="1" applyBorder="1" applyAlignment="1">
      <alignment horizontal="center" wrapText="1"/>
    </xf>
    <xf numFmtId="3" fontId="2" fillId="0" borderId="0" xfId="0" applyNumberFormat="1" applyFont="1" applyFill="1" applyBorder="1" applyAlignment="1">
      <alignment/>
    </xf>
    <xf numFmtId="164" fontId="2" fillId="0" borderId="0" xfId="0" applyNumberFormat="1" applyFont="1" applyFill="1" applyBorder="1" applyAlignment="1">
      <alignment horizontal="center" wrapText="1"/>
    </xf>
    <xf numFmtId="0" fontId="0" fillId="0" borderId="0" xfId="0" applyFont="1" applyFill="1" applyBorder="1" applyAlignment="1">
      <alignment/>
    </xf>
    <xf numFmtId="0" fontId="0" fillId="0" borderId="0" xfId="0" applyFill="1" applyAlignment="1">
      <alignment/>
    </xf>
    <xf numFmtId="0" fontId="0" fillId="0" borderId="0" xfId="0" applyFill="1" applyAlignment="1">
      <alignment horizontal="center"/>
    </xf>
    <xf numFmtId="0" fontId="3" fillId="0" borderId="0" xfId="0" applyFont="1" applyFill="1" applyAlignment="1">
      <alignment wrapText="1"/>
    </xf>
    <xf numFmtId="0" fontId="0" fillId="0" borderId="0" xfId="0" applyFont="1" applyFill="1" applyBorder="1" applyAlignment="1">
      <alignment horizontal="center" vertical="center" wrapText="1"/>
    </xf>
    <xf numFmtId="3" fontId="2" fillId="0" borderId="0" xfId="0" applyNumberFormat="1" applyFont="1" applyFill="1" applyBorder="1" applyAlignment="1">
      <alignment horizontal="center" vertical="top"/>
    </xf>
    <xf numFmtId="3" fontId="2" fillId="0" borderId="0" xfId="0" applyNumberFormat="1" applyFont="1" applyFill="1" applyBorder="1" applyAlignment="1">
      <alignment/>
    </xf>
    <xf numFmtId="0" fontId="2" fillId="0" borderId="10" xfId="0" applyFont="1" applyFill="1" applyBorder="1" applyAlignment="1">
      <alignment horizontal="center" wrapText="1"/>
    </xf>
    <xf numFmtId="164" fontId="2" fillId="0" borderId="11" xfId="0" applyNumberFormat="1" applyFont="1" applyFill="1" applyBorder="1" applyAlignment="1">
      <alignment horizontal="center" vertical="center" wrapText="1"/>
    </xf>
    <xf numFmtId="164" fontId="2" fillId="0" borderId="12" xfId="0" applyNumberFormat="1" applyFont="1" applyFill="1" applyBorder="1" applyAlignment="1">
      <alignment horizontal="center" vertical="center" wrapText="1"/>
    </xf>
    <xf numFmtId="3" fontId="2" fillId="0" borderId="10" xfId="0" applyNumberFormat="1" applyFont="1" applyFill="1" applyBorder="1" applyAlignment="1">
      <alignment horizontal="center" wrapText="1"/>
    </xf>
    <xf numFmtId="49" fontId="2" fillId="0" borderId="11" xfId="0" applyNumberFormat="1" applyFont="1" applyFill="1" applyBorder="1" applyAlignment="1">
      <alignment horizontal="center" wrapText="1"/>
    </xf>
    <xf numFmtId="0" fontId="3" fillId="0" borderId="0" xfId="0" applyFont="1" applyFill="1" applyBorder="1" applyAlignment="1">
      <alignment horizontal="left" wrapText="1"/>
    </xf>
    <xf numFmtId="3" fontId="3" fillId="0" borderId="0" xfId="0" applyNumberFormat="1" applyFont="1" applyFill="1" applyBorder="1" applyAlignment="1">
      <alignment horizontal="justify" vertical="distributed" wrapText="1"/>
    </xf>
    <xf numFmtId="165" fontId="3" fillId="0" borderId="0" xfId="0" applyNumberFormat="1" applyFont="1" applyFill="1" applyBorder="1" applyAlignment="1">
      <alignment horizontal="center" vertical="distributed" wrapText="1"/>
    </xf>
    <xf numFmtId="165" fontId="3" fillId="0" borderId="0" xfId="0" applyNumberFormat="1" applyFont="1" applyFill="1" applyBorder="1" applyAlignment="1">
      <alignment horizontal="center"/>
    </xf>
    <xf numFmtId="0" fontId="4" fillId="0" borderId="0" xfId="0" applyFont="1" applyFill="1" applyBorder="1" applyAlignment="1">
      <alignment horizontal="left" wrapText="1"/>
    </xf>
    <xf numFmtId="0" fontId="5" fillId="0" borderId="0" xfId="0" applyFont="1" applyFill="1" applyBorder="1" applyAlignment="1">
      <alignment/>
    </xf>
    <xf numFmtId="3" fontId="2" fillId="0" borderId="0" xfId="0" applyNumberFormat="1" applyFont="1" applyFill="1" applyBorder="1" applyAlignment="1">
      <alignment horizontal="justify" vertical="distributed" wrapText="1"/>
    </xf>
    <xf numFmtId="165" fontId="2" fillId="0" borderId="0" xfId="0" applyNumberFormat="1" applyFont="1" applyFill="1" applyBorder="1" applyAlignment="1">
      <alignment horizontal="center"/>
    </xf>
    <xf numFmtId="0" fontId="6" fillId="0" borderId="0" xfId="0" applyFont="1" applyFill="1" applyBorder="1" applyAlignment="1">
      <alignment/>
    </xf>
    <xf numFmtId="0" fontId="5" fillId="0" borderId="0" xfId="0" applyFont="1" applyFill="1" applyBorder="1" applyAlignment="1">
      <alignment/>
    </xf>
    <xf numFmtId="0" fontId="7" fillId="0" borderId="0" xfId="0" applyFont="1" applyFill="1" applyBorder="1" applyAlignment="1">
      <alignment/>
    </xf>
    <xf numFmtId="0" fontId="2" fillId="0" borderId="0" xfId="0" applyFont="1" applyFill="1" applyBorder="1" applyAlignment="1">
      <alignment horizontal="left" wrapText="1"/>
    </xf>
    <xf numFmtId="0" fontId="8" fillId="0" borderId="0" xfId="0" applyFont="1" applyFill="1" applyBorder="1" applyAlignment="1">
      <alignment horizontal="left" wrapText="1"/>
    </xf>
    <xf numFmtId="3" fontId="8" fillId="0" borderId="0" xfId="0" applyNumberFormat="1" applyFont="1" applyFill="1" applyBorder="1" applyAlignment="1">
      <alignment horizontal="justify" vertical="distributed" wrapText="1"/>
    </xf>
    <xf numFmtId="165" fontId="8" fillId="0" borderId="0" xfId="0" applyNumberFormat="1" applyFont="1" applyFill="1" applyBorder="1" applyAlignment="1">
      <alignment horizontal="center"/>
    </xf>
    <xf numFmtId="0" fontId="9" fillId="0" borderId="0" xfId="0" applyFont="1" applyFill="1" applyBorder="1" applyAlignment="1">
      <alignment/>
    </xf>
    <xf numFmtId="0" fontId="10" fillId="0" borderId="0" xfId="0" applyFont="1" applyFill="1" applyBorder="1" applyAlignment="1">
      <alignment horizontal="left" vertical="top" wrapText="1"/>
    </xf>
    <xf numFmtId="3" fontId="10" fillId="0" borderId="0" xfId="0" applyNumberFormat="1" applyFont="1" applyFill="1" applyBorder="1" applyAlignment="1">
      <alignment horizontal="justify" vertical="distributed" wrapText="1"/>
    </xf>
    <xf numFmtId="165" fontId="10" fillId="0" borderId="0" xfId="0" applyNumberFormat="1" applyFont="1" applyFill="1" applyBorder="1" applyAlignment="1">
      <alignment horizontal="center"/>
    </xf>
    <xf numFmtId="0" fontId="5" fillId="0" borderId="0" xfId="0" applyFont="1" applyFill="1" applyBorder="1" applyAlignment="1">
      <alignment vertical="top"/>
    </xf>
    <xf numFmtId="0" fontId="7" fillId="0" borderId="0" xfId="0" applyFont="1" applyFill="1" applyBorder="1" applyAlignment="1">
      <alignment horizontal="center"/>
    </xf>
    <xf numFmtId="0" fontId="7" fillId="0" borderId="0" xfId="0" applyFont="1" applyFill="1" applyBorder="1" applyAlignment="1">
      <alignment/>
    </xf>
    <xf numFmtId="0" fontId="8" fillId="0" borderId="0" xfId="0" applyFont="1" applyFill="1" applyBorder="1" applyAlignment="1">
      <alignment horizontal="left" vertical="top" wrapText="1"/>
    </xf>
    <xf numFmtId="0" fontId="9" fillId="0" borderId="0" xfId="0" applyFont="1" applyFill="1" applyBorder="1" applyAlignment="1">
      <alignment vertical="top"/>
    </xf>
    <xf numFmtId="0" fontId="9" fillId="0" borderId="0" xfId="0" applyFont="1" applyFill="1" applyBorder="1" applyAlignment="1">
      <alignment/>
    </xf>
    <xf numFmtId="0" fontId="6" fillId="0" borderId="0" xfId="0" applyFont="1" applyFill="1" applyBorder="1" applyAlignment="1">
      <alignment/>
    </xf>
    <xf numFmtId="0" fontId="7" fillId="0" borderId="0" xfId="0" applyFont="1" applyFill="1" applyBorder="1" applyAlignment="1">
      <alignment vertical="top"/>
    </xf>
    <xf numFmtId="0" fontId="2" fillId="0" borderId="0" xfId="0" applyFont="1" applyFill="1" applyBorder="1" applyAlignment="1">
      <alignment horizontal="left" vertical="top" wrapText="1"/>
    </xf>
    <xf numFmtId="0" fontId="0" fillId="0" borderId="0" xfId="0" applyFont="1" applyFill="1" applyBorder="1" applyAlignment="1">
      <alignment vertical="top"/>
    </xf>
    <xf numFmtId="0" fontId="0" fillId="0" borderId="0" xfId="0" applyFont="1" applyFill="1" applyBorder="1" applyAlignment="1">
      <alignment/>
    </xf>
    <xf numFmtId="0" fontId="6" fillId="0" borderId="0" xfId="0" applyFont="1" applyFill="1" applyBorder="1" applyAlignment="1">
      <alignment vertical="top"/>
    </xf>
    <xf numFmtId="0" fontId="0" fillId="0" borderId="0" xfId="0" applyFont="1" applyFill="1" applyBorder="1" applyAlignment="1">
      <alignment horizontal="center"/>
    </xf>
    <xf numFmtId="0" fontId="10" fillId="0" borderId="0" xfId="0" applyFont="1" applyFill="1" applyBorder="1" applyAlignment="1">
      <alignment horizontal="left" wrapText="1"/>
    </xf>
    <xf numFmtId="165" fontId="0" fillId="0" borderId="0" xfId="0" applyNumberFormat="1" applyFont="1" applyFill="1" applyBorder="1" applyAlignment="1">
      <alignment/>
    </xf>
    <xf numFmtId="0" fontId="2" fillId="0" borderId="0" xfId="0" applyFont="1" applyFill="1" applyBorder="1" applyAlignment="1">
      <alignment horizontal="justify" wrapText="1"/>
    </xf>
    <xf numFmtId="0" fontId="10" fillId="0" borderId="0" xfId="0" applyFont="1" applyFill="1" applyAlignment="1">
      <alignment horizontal="left" vertical="center" wrapText="1"/>
    </xf>
    <xf numFmtId="0" fontId="11" fillId="0" borderId="0" xfId="0" applyFont="1" applyFill="1" applyBorder="1" applyAlignment="1">
      <alignment/>
    </xf>
    <xf numFmtId="0" fontId="8" fillId="0" borderId="0" xfId="0" applyNumberFormat="1" applyFont="1" applyFill="1" applyBorder="1" applyAlignment="1">
      <alignment horizontal="left" wrapText="1"/>
    </xf>
    <xf numFmtId="0" fontId="2" fillId="0" borderId="0" xfId="0" applyNumberFormat="1" applyFont="1" applyFill="1" applyBorder="1" applyAlignment="1">
      <alignment horizontal="left" wrapText="1"/>
    </xf>
    <xf numFmtId="166" fontId="7" fillId="0" borderId="0" xfId="0" applyNumberFormat="1" applyFont="1" applyFill="1" applyBorder="1" applyAlignment="1">
      <alignment/>
    </xf>
    <xf numFmtId="0" fontId="10" fillId="0" borderId="0" xfId="0" applyNumberFormat="1" applyFont="1" applyFill="1" applyBorder="1" applyAlignment="1">
      <alignment horizontal="left" wrapText="1"/>
    </xf>
    <xf numFmtId="164" fontId="2" fillId="0" borderId="13" xfId="0" applyNumberFormat="1" applyFont="1" applyFill="1" applyBorder="1" applyAlignment="1">
      <alignment horizontal="center"/>
    </xf>
    <xf numFmtId="0" fontId="0" fillId="0" borderId="13" xfId="0" applyFont="1" applyFill="1" applyBorder="1" applyAlignment="1">
      <alignment/>
    </xf>
    <xf numFmtId="164" fontId="2" fillId="0" borderId="0" xfId="0" applyNumberFormat="1" applyFont="1" applyFill="1" applyBorder="1" applyAlignment="1">
      <alignment horizontal="center"/>
    </xf>
    <xf numFmtId="3" fontId="2" fillId="0" borderId="0" xfId="0" applyNumberFormat="1" applyFont="1" applyFill="1" applyBorder="1" applyAlignment="1">
      <alignment horizontal="center" wrapText="1"/>
    </xf>
    <xf numFmtId="0" fontId="3" fillId="0" borderId="0" xfId="0" applyFont="1" applyFill="1" applyBorder="1" applyAlignment="1">
      <alignment wrapText="1"/>
    </xf>
    <xf numFmtId="0" fontId="2" fillId="0" borderId="0" xfId="0" applyFont="1" applyFill="1" applyBorder="1" applyAlignment="1">
      <alignment wrapText="1"/>
    </xf>
    <xf numFmtId="3" fontId="2" fillId="0" borderId="0" xfId="0" applyNumberFormat="1" applyFont="1" applyFill="1" applyBorder="1" applyAlignment="1">
      <alignment horizontal="center" vertical="top"/>
    </xf>
    <xf numFmtId="0" fontId="3" fillId="0" borderId="0" xfId="0" applyFont="1" applyFill="1" applyBorder="1" applyAlignment="1">
      <alignment horizontal="center" vertical="center" wrapText="1"/>
    </xf>
    <xf numFmtId="164" fontId="2" fillId="0" borderId="13" xfId="0" applyNumberFormat="1" applyFont="1" applyFill="1" applyBorder="1" applyAlignment="1">
      <alignment horizontal="right" wrapText="1"/>
    </xf>
    <xf numFmtId="0" fontId="2" fillId="0" borderId="10" xfId="0" applyFont="1" applyFill="1" applyBorder="1" applyAlignment="1">
      <alignment horizontal="center" wrapText="1"/>
    </xf>
    <xf numFmtId="3" fontId="2" fillId="0" borderId="10" xfId="0" applyNumberFormat="1" applyFont="1" applyFill="1" applyBorder="1" applyAlignment="1">
      <alignment horizontal="center" vertical="center" wrapText="1"/>
    </xf>
    <xf numFmtId="164" fontId="2" fillId="0" borderId="11"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B208"/>
  <sheetViews>
    <sheetView tabSelected="1" zoomScalePageLayoutView="0" workbookViewId="0" topLeftCell="B1">
      <selection activeCell="C5" sqref="C5"/>
    </sheetView>
  </sheetViews>
  <sheetFormatPr defaultColWidth="9.00390625" defaultRowHeight="12.75"/>
  <cols>
    <col min="1" max="1" width="27.625" style="1" hidden="1" customWidth="1"/>
    <col min="2" max="2" width="74.375" style="2" customWidth="1"/>
    <col min="3" max="3" width="17.875" style="3" customWidth="1"/>
    <col min="4" max="4" width="19.875" style="4" customWidth="1"/>
    <col min="5" max="5" width="19.25390625" style="4" customWidth="1"/>
    <col min="6" max="23" width="9.125" style="4" hidden="1" customWidth="1"/>
    <col min="24" max="26" width="9.00390625" style="4" hidden="1" customWidth="1"/>
    <col min="27" max="27" width="10.25390625" style="4" hidden="1" customWidth="1"/>
    <col min="28" max="86" width="9.00390625" style="4" hidden="1" customWidth="1"/>
    <col min="87" max="87" width="10.625" style="4" hidden="1" customWidth="1"/>
    <col min="88" max="91" width="9.00390625" style="4" hidden="1" customWidth="1"/>
    <col min="92" max="92" width="12.125" style="4" hidden="1" customWidth="1"/>
    <col min="93" max="97" width="9.00390625" style="4" hidden="1" customWidth="1"/>
    <col min="98" max="98" width="13.875" style="4" hidden="1" customWidth="1"/>
    <col min="99" max="102" width="9.00390625" style="4" hidden="1" customWidth="1"/>
    <col min="103" max="103" width="12.125" style="4" hidden="1" customWidth="1"/>
    <col min="104" max="104" width="12.00390625" style="4" hidden="1" customWidth="1"/>
    <col min="105" max="109" width="9.00390625" style="4" hidden="1" customWidth="1"/>
    <col min="110" max="110" width="22.875" style="4" hidden="1" customWidth="1"/>
    <col min="111" max="160" width="9.00390625" style="4" hidden="1" customWidth="1"/>
    <col min="161" max="161" width="10.75390625" style="4" hidden="1" customWidth="1"/>
    <col min="162" max="162" width="10.625" style="4" hidden="1" customWidth="1"/>
    <col min="163" max="181" width="9.00390625" style="4" hidden="1" customWidth="1"/>
    <col min="182" max="182" width="16.125" style="4" hidden="1" customWidth="1"/>
    <col min="183" max="201" width="9.00390625" style="4" hidden="1" customWidth="1"/>
    <col min="202" max="16384" width="9.125" style="4" customWidth="1"/>
  </cols>
  <sheetData>
    <row r="1" ht="16.5" customHeight="1"/>
    <row r="2" spans="2:5" ht="16.5" customHeight="1">
      <c r="B2" s="5"/>
      <c r="C2" s="60" t="s">
        <v>0</v>
      </c>
      <c r="D2" s="60"/>
      <c r="E2" s="60"/>
    </row>
    <row r="3" spans="2:5" ht="16.5" customHeight="1">
      <c r="B3" s="5"/>
      <c r="C3" s="60" t="s">
        <v>1</v>
      </c>
      <c r="D3" s="60"/>
      <c r="E3" s="60"/>
    </row>
    <row r="4" spans="2:5" ht="16.5" customHeight="1">
      <c r="B4" s="5"/>
      <c r="C4" s="60" t="s">
        <v>134</v>
      </c>
      <c r="D4" s="60"/>
      <c r="E4" s="60"/>
    </row>
    <row r="5" spans="2:5" ht="16.5" customHeight="1">
      <c r="B5" s="5"/>
      <c r="C5" s="6"/>
      <c r="D5" s="6"/>
      <c r="E5" s="6"/>
    </row>
    <row r="6" spans="2:5" ht="16.5" customHeight="1">
      <c r="B6" s="61" t="s">
        <v>132</v>
      </c>
      <c r="C6" s="61"/>
      <c r="D6" s="61"/>
      <c r="E6" s="61"/>
    </row>
    <row r="7" spans="2:5" ht="16.5">
      <c r="B7" s="7"/>
      <c r="C7" s="7"/>
      <c r="D7" s="7"/>
      <c r="E7" s="7"/>
    </row>
    <row r="8" spans="2:5" ht="2.25" customHeight="1">
      <c r="B8" s="7"/>
      <c r="C8" s="7"/>
      <c r="D8" s="7"/>
      <c r="E8" s="7"/>
    </row>
    <row r="9" spans="2:5" ht="15" customHeight="1">
      <c r="B9" s="62" t="s">
        <v>2</v>
      </c>
      <c r="C9" s="62"/>
      <c r="D9" s="62"/>
      <c r="E9" s="62"/>
    </row>
    <row r="11" ht="6.75" customHeight="1"/>
    <row r="12" spans="1:5" ht="16.5">
      <c r="A12" s="8"/>
      <c r="B12" s="9" t="s">
        <v>3</v>
      </c>
      <c r="C12" s="63" t="s">
        <v>133</v>
      </c>
      <c r="D12" s="63"/>
      <c r="E12" s="63"/>
    </row>
    <row r="13" spans="2:5" ht="16.5">
      <c r="B13" s="9" t="s">
        <v>4</v>
      </c>
      <c r="C13" s="63" t="s">
        <v>5</v>
      </c>
      <c r="D13" s="63"/>
      <c r="E13" s="63"/>
    </row>
    <row r="14" spans="2:5" ht="16.5">
      <c r="B14" s="9" t="s">
        <v>4</v>
      </c>
      <c r="C14" s="63" t="s">
        <v>131</v>
      </c>
      <c r="D14" s="63"/>
      <c r="E14" s="63"/>
    </row>
    <row r="15" ht="13.5" customHeight="1">
      <c r="B15" s="10"/>
    </row>
    <row r="16" spans="1:5" ht="34.5" customHeight="1">
      <c r="A16" s="64" t="s">
        <v>6</v>
      </c>
      <c r="B16" s="64"/>
      <c r="C16" s="64"/>
      <c r="D16" s="64"/>
      <c r="E16" s="64"/>
    </row>
    <row r="17" spans="4:5" ht="16.5" customHeight="1">
      <c r="D17" s="65" t="s">
        <v>7</v>
      </c>
      <c r="E17" s="65"/>
    </row>
    <row r="18" spans="1:5" ht="18" customHeight="1">
      <c r="A18" s="66" t="s">
        <v>8</v>
      </c>
      <c r="B18" s="67" t="s">
        <v>9</v>
      </c>
      <c r="C18" s="68" t="s">
        <v>10</v>
      </c>
      <c r="D18" s="68" t="s">
        <v>11</v>
      </c>
      <c r="E18" s="68"/>
    </row>
    <row r="19" spans="1:5" ht="17.25" customHeight="1">
      <c r="A19" s="66"/>
      <c r="B19" s="67"/>
      <c r="C19" s="68"/>
      <c r="D19" s="13" t="s">
        <v>12</v>
      </c>
      <c r="E19" s="12" t="s">
        <v>13</v>
      </c>
    </row>
    <row r="20" spans="1:5" ht="15" customHeight="1">
      <c r="A20" s="11">
        <v>1</v>
      </c>
      <c r="B20" s="14">
        <v>1</v>
      </c>
      <c r="C20" s="15" t="s">
        <v>14</v>
      </c>
      <c r="D20" s="15" t="s">
        <v>15</v>
      </c>
      <c r="E20" s="15" t="s">
        <v>16</v>
      </c>
    </row>
    <row r="21" spans="1:5" ht="18.75" customHeight="1">
      <c r="A21" s="16" t="s">
        <v>17</v>
      </c>
      <c r="B21" s="17" t="s">
        <v>18</v>
      </c>
      <c r="C21" s="18">
        <f>C22</f>
        <v>3368360.642</v>
      </c>
      <c r="D21" s="18">
        <f>D22</f>
        <v>3704423.5108</v>
      </c>
      <c r="E21" s="18">
        <f>E22</f>
        <v>2175365.557</v>
      </c>
    </row>
    <row r="22" spans="1:5" ht="33">
      <c r="A22" s="16" t="s">
        <v>19</v>
      </c>
      <c r="B22" s="17" t="s">
        <v>20</v>
      </c>
      <c r="C22" s="19">
        <f>C25+C67+C110+C23</f>
        <v>3368360.642</v>
      </c>
      <c r="D22" s="19">
        <f>D25+D67+D110+D23</f>
        <v>3704423.5108</v>
      </c>
      <c r="E22" s="19">
        <f>E25+E67+E110+E23</f>
        <v>2175365.557</v>
      </c>
    </row>
    <row r="23" spans="1:3" s="21" customFormat="1" ht="34.5" customHeight="1" hidden="1">
      <c r="A23" s="20"/>
      <c r="B23" s="17" t="s">
        <v>21</v>
      </c>
      <c r="C23" s="19">
        <f>C24</f>
        <v>0</v>
      </c>
    </row>
    <row r="24" spans="1:3" s="21" customFormat="1" ht="49.5" hidden="1">
      <c r="A24" s="20"/>
      <c r="B24" s="22" t="s">
        <v>22</v>
      </c>
      <c r="C24" s="23"/>
    </row>
    <row r="25" spans="1:5" ht="33">
      <c r="A25" s="16" t="s">
        <v>23</v>
      </c>
      <c r="B25" s="17" t="s">
        <v>24</v>
      </c>
      <c r="C25" s="19">
        <f>SUM(C26:C66)</f>
        <v>1749643.5110000004</v>
      </c>
      <c r="D25" s="19">
        <f>SUM(D26:D66)</f>
        <v>2135095.4408</v>
      </c>
      <c r="E25" s="19">
        <f>SUM(E26:E66)</f>
        <v>450297.399</v>
      </c>
    </row>
    <row r="26" spans="1:103" s="21" customFormat="1" ht="33">
      <c r="A26" s="20"/>
      <c r="B26" s="22" t="s">
        <v>25</v>
      </c>
      <c r="C26" s="23">
        <f>8000+1313</f>
        <v>9313</v>
      </c>
      <c r="D26" s="23">
        <v>0</v>
      </c>
      <c r="E26" s="23">
        <v>0</v>
      </c>
      <c r="F26" s="24">
        <v>50000</v>
      </c>
      <c r="G26" s="25"/>
      <c r="AA26" s="26">
        <v>4000</v>
      </c>
      <c r="BU26" s="26">
        <v>3000</v>
      </c>
      <c r="CA26" s="26">
        <v>37500</v>
      </c>
      <c r="CY26" s="24"/>
    </row>
    <row r="27" spans="1:181" ht="33">
      <c r="A27" s="27"/>
      <c r="B27" s="22" t="s">
        <v>26</v>
      </c>
      <c r="C27" s="23">
        <v>371038</v>
      </c>
      <c r="D27" s="23">
        <v>171038</v>
      </c>
      <c r="E27" s="23">
        <v>171038</v>
      </c>
      <c r="CT27" s="26">
        <v>50000</v>
      </c>
      <c r="CY27" s="26">
        <v>99355</v>
      </c>
      <c r="FU27" s="26">
        <v>160437</v>
      </c>
      <c r="FV27" s="26">
        <v>160437</v>
      </c>
      <c r="FY27" s="26">
        <v>43232</v>
      </c>
    </row>
    <row r="28" spans="1:182" s="31" customFormat="1" ht="82.5">
      <c r="A28" s="28"/>
      <c r="B28" s="29" t="s">
        <v>27</v>
      </c>
      <c r="C28" s="30">
        <f>405000+56690.5</f>
        <v>461690.5</v>
      </c>
      <c r="D28" s="30">
        <f>405000+44675.2</f>
        <v>449675.2</v>
      </c>
      <c r="E28" s="30">
        <v>0</v>
      </c>
      <c r="AA28" s="31">
        <v>109000</v>
      </c>
      <c r="AL28" s="31">
        <v>173000</v>
      </c>
      <c r="CN28" s="26">
        <v>300000</v>
      </c>
      <c r="EX28" s="26">
        <v>452339.5</v>
      </c>
      <c r="EY28" s="26">
        <v>461690.5</v>
      </c>
      <c r="EZ28" s="26">
        <v>449675.2</v>
      </c>
      <c r="FZ28" s="21" t="s">
        <v>28</v>
      </c>
    </row>
    <row r="29" spans="1:3" s="35" customFormat="1" ht="35.25" customHeight="1" hidden="1">
      <c r="A29" s="32"/>
      <c r="B29" s="33" t="s">
        <v>29</v>
      </c>
      <c r="C29" s="34"/>
    </row>
    <row r="30" spans="1:160" s="35" customFormat="1" ht="82.5" hidden="1">
      <c r="A30" s="32"/>
      <c r="B30" s="33" t="s">
        <v>30</v>
      </c>
      <c r="C30" s="34">
        <v>0</v>
      </c>
      <c r="D30" s="34">
        <v>0</v>
      </c>
      <c r="E30" s="34">
        <v>0</v>
      </c>
      <c r="FD30" s="25">
        <v>3925.368</v>
      </c>
    </row>
    <row r="31" spans="1:3" s="35" customFormat="1" ht="82.5" hidden="1">
      <c r="A31" s="32"/>
      <c r="B31" s="33" t="s">
        <v>31</v>
      </c>
      <c r="C31" s="34"/>
    </row>
    <row r="32" spans="1:3" s="35" customFormat="1" ht="33" hidden="1">
      <c r="A32" s="32"/>
      <c r="B32" s="33" t="s">
        <v>32</v>
      </c>
      <c r="C32" s="34"/>
    </row>
    <row r="33" spans="1:3" s="35" customFormat="1" ht="33" hidden="1">
      <c r="A33" s="32"/>
      <c r="B33" s="33" t="s">
        <v>33</v>
      </c>
      <c r="C33" s="34"/>
    </row>
    <row r="34" spans="1:3" s="35" customFormat="1" ht="49.5" hidden="1">
      <c r="A34" s="32"/>
      <c r="B34" s="33" t="s">
        <v>34</v>
      </c>
      <c r="C34" s="34"/>
    </row>
    <row r="35" spans="1:21" s="35" customFormat="1" ht="25.5" customHeight="1" hidden="1">
      <c r="A35" s="32"/>
      <c r="B35" s="33" t="s">
        <v>35</v>
      </c>
      <c r="C35" s="34"/>
      <c r="G35" s="25"/>
      <c r="U35" s="25"/>
    </row>
    <row r="36" spans="1:7" s="35" customFormat="1" ht="49.5" hidden="1">
      <c r="A36" s="32"/>
      <c r="B36" s="33" t="s">
        <v>36</v>
      </c>
      <c r="C36" s="34"/>
      <c r="G36" s="25"/>
    </row>
    <row r="37" spans="1:3" s="35" customFormat="1" ht="49.5" hidden="1">
      <c r="A37" s="32"/>
      <c r="B37" s="33" t="s">
        <v>37</v>
      </c>
      <c r="C37" s="34"/>
    </row>
    <row r="38" spans="1:12" s="35" customFormat="1" ht="66" hidden="1">
      <c r="A38" s="32"/>
      <c r="B38" s="33" t="s">
        <v>38</v>
      </c>
      <c r="C38" s="34"/>
      <c r="L38" s="25"/>
    </row>
    <row r="39" spans="1:38" s="35" customFormat="1" ht="82.5" hidden="1">
      <c r="A39" s="32"/>
      <c r="B39" s="33" t="s">
        <v>39</v>
      </c>
      <c r="C39" s="23"/>
      <c r="D39" s="23">
        <v>0</v>
      </c>
      <c r="E39" s="23">
        <v>0</v>
      </c>
      <c r="G39" s="25"/>
      <c r="P39" s="25"/>
      <c r="U39" s="36">
        <v>6731.85</v>
      </c>
      <c r="AL39" s="37">
        <v>36.025</v>
      </c>
    </row>
    <row r="40" spans="1:38" s="35" customFormat="1" ht="82.5" hidden="1">
      <c r="A40" s="32"/>
      <c r="B40" s="33" t="s">
        <v>40</v>
      </c>
      <c r="C40" s="23"/>
      <c r="D40" s="23">
        <v>0</v>
      </c>
      <c r="E40" s="23">
        <v>0</v>
      </c>
      <c r="G40" s="25"/>
      <c r="P40" s="25"/>
      <c r="U40" s="37">
        <v>9604.97</v>
      </c>
      <c r="AL40" s="37">
        <v>51.4</v>
      </c>
    </row>
    <row r="41" spans="1:3" s="35" customFormat="1" ht="66" hidden="1">
      <c r="A41" s="32"/>
      <c r="B41" s="33" t="s">
        <v>41</v>
      </c>
      <c r="C41" s="34"/>
    </row>
    <row r="42" spans="1:3" s="35" customFormat="1" ht="66" hidden="1">
      <c r="A42" s="32"/>
      <c r="B42" s="33" t="s">
        <v>42</v>
      </c>
      <c r="C42" s="34"/>
    </row>
    <row r="43" spans="1:103" s="39" customFormat="1" ht="92.25" customHeight="1">
      <c r="A43" s="38"/>
      <c r="B43" s="29" t="s">
        <v>43</v>
      </c>
      <c r="C43" s="30">
        <v>897</v>
      </c>
      <c r="D43" s="30">
        <v>0</v>
      </c>
      <c r="E43" s="30">
        <v>0</v>
      </c>
      <c r="U43" s="40"/>
      <c r="AA43" s="40">
        <v>1446.2</v>
      </c>
      <c r="CY43" s="41"/>
    </row>
    <row r="44" spans="1:27" s="35" customFormat="1" ht="82.5">
      <c r="A44" s="32"/>
      <c r="B44" s="22" t="s">
        <v>44</v>
      </c>
      <c r="C44" s="23">
        <f>6131</f>
        <v>6131</v>
      </c>
      <c r="D44" s="23">
        <v>6131</v>
      </c>
      <c r="E44" s="23">
        <v>6131</v>
      </c>
      <c r="AA44" s="37">
        <v>5278.5</v>
      </c>
    </row>
    <row r="45" spans="1:89" s="35" customFormat="1" ht="49.5">
      <c r="A45" s="32"/>
      <c r="B45" s="22" t="s">
        <v>45</v>
      </c>
      <c r="C45" s="23">
        <v>403.2</v>
      </c>
      <c r="D45" s="23">
        <v>403.2</v>
      </c>
      <c r="E45" s="23">
        <v>403.2</v>
      </c>
      <c r="AA45" s="37">
        <v>374.1</v>
      </c>
      <c r="CI45" s="42">
        <v>22.2</v>
      </c>
      <c r="CJ45" s="42">
        <v>22.2</v>
      </c>
      <c r="CK45" s="42">
        <v>22.2</v>
      </c>
    </row>
    <row r="46" spans="1:154" s="44" customFormat="1" ht="49.5">
      <c r="A46" s="43"/>
      <c r="B46" s="22" t="s">
        <v>46</v>
      </c>
      <c r="C46" s="23">
        <v>65516.032</v>
      </c>
      <c r="D46" s="23">
        <v>0</v>
      </c>
      <c r="E46" s="23">
        <v>0</v>
      </c>
      <c r="AA46" s="45"/>
      <c r="AG46" s="45"/>
      <c r="AL46" s="45"/>
      <c r="AV46" s="45"/>
      <c r="CT46" s="37"/>
      <c r="CY46" s="37"/>
      <c r="EF46" s="42"/>
      <c r="EX46" s="42">
        <v>2097.93</v>
      </c>
    </row>
    <row r="47" spans="1:162" s="39" customFormat="1" ht="66">
      <c r="A47" s="38"/>
      <c r="B47" s="29" t="s">
        <v>47</v>
      </c>
      <c r="C47" s="30">
        <v>113273.61</v>
      </c>
      <c r="D47" s="30">
        <v>215535.54</v>
      </c>
      <c r="E47" s="30">
        <v>0</v>
      </c>
      <c r="U47" s="40"/>
      <c r="AA47" s="40">
        <v>4639</v>
      </c>
      <c r="FE47" s="42">
        <v>113273.61</v>
      </c>
      <c r="FF47" s="42">
        <v>215535.54</v>
      </c>
    </row>
    <row r="48" spans="1:160" s="35" customFormat="1" ht="81" customHeight="1" hidden="1">
      <c r="A48" s="32"/>
      <c r="B48" s="33" t="s">
        <v>48</v>
      </c>
      <c r="C48" s="34"/>
      <c r="D48" s="34">
        <v>0</v>
      </c>
      <c r="E48" s="34">
        <v>0</v>
      </c>
      <c r="AA48" s="25">
        <v>146.3</v>
      </c>
      <c r="FD48" s="35">
        <v>247.4063</v>
      </c>
    </row>
    <row r="49" spans="1:33" s="35" customFormat="1" ht="99" hidden="1">
      <c r="A49" s="32"/>
      <c r="B49" s="33" t="s">
        <v>49</v>
      </c>
      <c r="C49" s="23"/>
      <c r="D49" s="23">
        <v>0</v>
      </c>
      <c r="E49" s="23">
        <v>0</v>
      </c>
      <c r="AA49" s="37"/>
      <c r="AG49" s="37">
        <v>101</v>
      </c>
    </row>
    <row r="50" spans="1:33" s="35" customFormat="1" ht="82.5" hidden="1">
      <c r="A50" s="32"/>
      <c r="B50" s="33" t="s">
        <v>50</v>
      </c>
      <c r="C50" s="23"/>
      <c r="D50" s="23">
        <v>0</v>
      </c>
      <c r="E50" s="23">
        <v>0</v>
      </c>
      <c r="AA50" s="37"/>
      <c r="AG50" s="37">
        <v>152</v>
      </c>
    </row>
    <row r="51" spans="1:103" s="35" customFormat="1" ht="82.5" hidden="1">
      <c r="A51" s="32"/>
      <c r="B51" s="33" t="s">
        <v>51</v>
      </c>
      <c r="C51" s="34"/>
      <c r="D51" s="34">
        <v>0</v>
      </c>
      <c r="E51" s="34">
        <v>0</v>
      </c>
      <c r="AA51" s="25"/>
      <c r="AG51" s="25"/>
      <c r="CY51" s="35">
        <v>2000</v>
      </c>
    </row>
    <row r="52" spans="1:160" s="44" customFormat="1" ht="31.5" customHeight="1">
      <c r="A52" s="43"/>
      <c r="B52" s="22" t="s">
        <v>52</v>
      </c>
      <c r="C52" s="23">
        <v>166.3</v>
      </c>
      <c r="D52" s="23">
        <v>0</v>
      </c>
      <c r="E52" s="23">
        <v>0</v>
      </c>
      <c r="AA52" s="45"/>
      <c r="AG52" s="45">
        <v>75.8</v>
      </c>
      <c r="CT52" s="42">
        <v>158.4</v>
      </c>
      <c r="FD52" s="46">
        <v>13152.5</v>
      </c>
    </row>
    <row r="53" spans="1:33" s="35" customFormat="1" ht="66" hidden="1">
      <c r="A53" s="32"/>
      <c r="B53" s="33" t="s">
        <v>53</v>
      </c>
      <c r="C53" s="23"/>
      <c r="D53" s="23">
        <v>0</v>
      </c>
      <c r="E53" s="23">
        <v>0</v>
      </c>
      <c r="AA53" s="37"/>
      <c r="AG53" s="37">
        <v>216.6</v>
      </c>
    </row>
    <row r="54" spans="1:160" s="44" customFormat="1" ht="80.25" customHeight="1">
      <c r="A54" s="43"/>
      <c r="B54" s="22" t="s">
        <v>54</v>
      </c>
      <c r="C54" s="23">
        <v>5673</v>
      </c>
      <c r="D54" s="23">
        <v>5673</v>
      </c>
      <c r="E54" s="23">
        <v>5388.9</v>
      </c>
      <c r="AA54" s="45"/>
      <c r="AG54" s="45"/>
      <c r="AL54" s="45">
        <v>591.8</v>
      </c>
      <c r="FD54" s="41">
        <v>5687.1</v>
      </c>
    </row>
    <row r="55" spans="1:103" s="35" customFormat="1" ht="54.75" customHeight="1" hidden="1">
      <c r="A55" s="32"/>
      <c r="B55" s="33" t="s">
        <v>55</v>
      </c>
      <c r="C55" s="34"/>
      <c r="D55" s="34">
        <v>0</v>
      </c>
      <c r="E55" s="34">
        <v>0</v>
      </c>
      <c r="AA55" s="25"/>
      <c r="AG55" s="25"/>
      <c r="AL55" s="25"/>
      <c r="AV55" s="25"/>
      <c r="CT55" s="25"/>
      <c r="CY55" s="25"/>
    </row>
    <row r="56" spans="1:103" s="35" customFormat="1" ht="82.5">
      <c r="A56" s="32"/>
      <c r="B56" s="22" t="s">
        <v>56</v>
      </c>
      <c r="C56" s="23">
        <v>14577.011</v>
      </c>
      <c r="D56" s="23">
        <v>14157.263</v>
      </c>
      <c r="E56" s="23">
        <v>14481.099</v>
      </c>
      <c r="AA56" s="25"/>
      <c r="AG56" s="25"/>
      <c r="AL56" s="25"/>
      <c r="AV56" s="25"/>
      <c r="CT56" s="25"/>
      <c r="CY56" s="25"/>
    </row>
    <row r="57" spans="1:182" s="44" customFormat="1" ht="47.25" customHeight="1" hidden="1">
      <c r="A57" s="43"/>
      <c r="B57" s="22" t="s">
        <v>57</v>
      </c>
      <c r="C57" s="23"/>
      <c r="D57" s="23">
        <v>0</v>
      </c>
      <c r="E57" s="23">
        <v>0</v>
      </c>
      <c r="G57" s="45"/>
      <c r="P57" s="45"/>
      <c r="U57" s="47">
        <v>6731.85</v>
      </c>
      <c r="AL57" s="45">
        <v>36.025</v>
      </c>
      <c r="FZ57" s="25" t="s">
        <v>28</v>
      </c>
    </row>
    <row r="58" spans="1:87" s="35" customFormat="1" ht="63.75" customHeight="1">
      <c r="A58" s="32"/>
      <c r="B58" s="22" t="s">
        <v>58</v>
      </c>
      <c r="C58" s="23">
        <v>89156.86</v>
      </c>
      <c r="D58" s="23">
        <v>0</v>
      </c>
      <c r="E58" s="23">
        <v>0</v>
      </c>
      <c r="F58" s="42"/>
      <c r="U58" s="37"/>
      <c r="AA58" s="37">
        <v>50209.424</v>
      </c>
      <c r="CI58" s="42">
        <v>72428.279</v>
      </c>
    </row>
    <row r="59" spans="1:5" s="44" customFormat="1" ht="33">
      <c r="A59" s="43"/>
      <c r="B59" s="22" t="s">
        <v>59</v>
      </c>
      <c r="C59" s="23">
        <f>3200-3200</f>
        <v>0</v>
      </c>
      <c r="D59" s="23">
        <v>11418.7</v>
      </c>
      <c r="E59" s="23">
        <v>5941.6</v>
      </c>
    </row>
    <row r="60" spans="1:136" s="44" customFormat="1" ht="115.5">
      <c r="A60" s="43"/>
      <c r="B60" s="22" t="s">
        <v>60</v>
      </c>
      <c r="C60" s="23">
        <v>136119.2</v>
      </c>
      <c r="D60" s="23">
        <v>124297.6</v>
      </c>
      <c r="E60" s="23">
        <v>0</v>
      </c>
      <c r="AA60" s="45"/>
      <c r="AG60" s="45"/>
      <c r="AL60" s="45"/>
      <c r="AV60" s="45"/>
      <c r="CT60" s="37"/>
      <c r="CY60" s="37"/>
      <c r="EF60" s="42"/>
    </row>
    <row r="61" spans="1:184" s="44" customFormat="1" ht="82.5">
      <c r="A61" s="43"/>
      <c r="B61" s="22" t="s">
        <v>61</v>
      </c>
      <c r="C61" s="23">
        <v>129870.1</v>
      </c>
      <c r="D61" s="23">
        <v>296208.2</v>
      </c>
      <c r="E61" s="23">
        <v>0</v>
      </c>
      <c r="AA61" s="45"/>
      <c r="AG61" s="45"/>
      <c r="AL61" s="45"/>
      <c r="AV61" s="45"/>
      <c r="CT61" s="37"/>
      <c r="CY61" s="37"/>
      <c r="EF61" s="42"/>
      <c r="FZ61" s="36">
        <v>137214.9</v>
      </c>
      <c r="GA61" s="36">
        <v>129870.1</v>
      </c>
      <c r="GB61" s="36">
        <v>296208.2</v>
      </c>
    </row>
    <row r="62" spans="1:184" s="44" customFormat="1" ht="39.75" customHeight="1">
      <c r="A62" s="43"/>
      <c r="B62" s="22" t="s">
        <v>62</v>
      </c>
      <c r="C62" s="23">
        <v>253398.1</v>
      </c>
      <c r="D62" s="23">
        <v>0</v>
      </c>
      <c r="E62" s="23">
        <v>0</v>
      </c>
      <c r="AA62" s="45"/>
      <c r="AG62" s="45"/>
      <c r="AL62" s="45"/>
      <c r="AV62" s="45"/>
      <c r="CT62" s="37"/>
      <c r="CY62" s="37"/>
      <c r="EF62" s="42"/>
      <c r="FZ62" s="36"/>
      <c r="GA62" s="36"/>
      <c r="GB62" s="36"/>
    </row>
    <row r="63" spans="1:184" s="44" customFormat="1" ht="82.5">
      <c r="A63" s="43"/>
      <c r="B63" s="22" t="s">
        <v>63</v>
      </c>
      <c r="C63" s="23">
        <v>27272.7</v>
      </c>
      <c r="D63" s="23">
        <v>765080</v>
      </c>
      <c r="E63" s="23">
        <v>246913.6</v>
      </c>
      <c r="AA63" s="45"/>
      <c r="AG63" s="45"/>
      <c r="AL63" s="45"/>
      <c r="AV63" s="45"/>
      <c r="CT63" s="37"/>
      <c r="CY63" s="37"/>
      <c r="EF63" s="42"/>
      <c r="FZ63" s="36"/>
      <c r="GA63" s="36"/>
      <c r="GB63" s="36"/>
    </row>
    <row r="64" spans="1:154" s="44" customFormat="1" ht="66">
      <c r="A64" s="43"/>
      <c r="B64" s="22" t="s">
        <v>64</v>
      </c>
      <c r="C64" s="23">
        <v>775.1</v>
      </c>
      <c r="D64" s="23">
        <v>0</v>
      </c>
      <c r="E64" s="23">
        <v>0</v>
      </c>
      <c r="AA64" s="45"/>
      <c r="AG64" s="45"/>
      <c r="AL64" s="45"/>
      <c r="AV64" s="45"/>
      <c r="CT64" s="37"/>
      <c r="CY64" s="37"/>
      <c r="EF64" s="42"/>
      <c r="EX64" s="42">
        <v>491.1</v>
      </c>
    </row>
    <row r="65" spans="1:154" s="44" customFormat="1" ht="52.5" customHeight="1">
      <c r="A65" s="43"/>
      <c r="B65" s="22" t="s">
        <v>65</v>
      </c>
      <c r="C65" s="23">
        <v>63829.323</v>
      </c>
      <c r="D65" s="23">
        <f>73598.447+1879.2908</f>
        <v>75477.7378</v>
      </c>
      <c r="E65" s="23">
        <v>0</v>
      </c>
      <c r="AA65" s="45"/>
      <c r="AG65" s="45"/>
      <c r="AL65" s="45"/>
      <c r="AV65" s="45"/>
      <c r="CT65" s="37"/>
      <c r="CY65" s="37"/>
      <c r="EF65" s="42"/>
      <c r="EX65" s="42"/>
    </row>
    <row r="66" spans="1:154" s="44" customFormat="1" ht="72.75" customHeight="1">
      <c r="A66" s="43"/>
      <c r="B66" s="22" t="s">
        <v>66</v>
      </c>
      <c r="C66" s="23">
        <v>543.475</v>
      </c>
      <c r="D66" s="23">
        <v>0</v>
      </c>
      <c r="E66" s="23">
        <v>0</v>
      </c>
      <c r="AA66" s="45"/>
      <c r="AG66" s="45"/>
      <c r="AL66" s="45"/>
      <c r="AV66" s="45"/>
      <c r="CT66" s="37"/>
      <c r="CY66" s="37"/>
      <c r="EF66" s="42"/>
      <c r="EX66" s="42">
        <v>2000</v>
      </c>
    </row>
    <row r="67" spans="1:5" ht="33">
      <c r="A67" s="16" t="s">
        <v>67</v>
      </c>
      <c r="B67" s="17" t="s">
        <v>68</v>
      </c>
      <c r="C67" s="19">
        <f>C68+C69+C70+C71+C72+C99+C100+C101+C102+C103+C104+C105+C106+C107+C108+C109</f>
        <v>1612325.6309999996</v>
      </c>
      <c r="D67" s="19">
        <f>D68+D69+D70+D71+D72+D99+D100+D101+D102+D103+D104+D105+D106+D107+D108+D109</f>
        <v>1569328.0699999998</v>
      </c>
      <c r="E67" s="19">
        <f>E68+E69+E70+E71+E72+E99+E100+E101+E102+E103+E104+E105+E106+E107+E108+E109</f>
        <v>1572768.6579999998</v>
      </c>
    </row>
    <row r="68" spans="1:182" s="21" customFormat="1" ht="33" hidden="1">
      <c r="A68" s="48"/>
      <c r="B68" s="33" t="s">
        <v>69</v>
      </c>
      <c r="C68" s="34"/>
      <c r="D68" s="34"/>
      <c r="E68" s="34"/>
      <c r="BU68" s="21">
        <v>-9000</v>
      </c>
      <c r="DF68" s="21">
        <v>-106800</v>
      </c>
      <c r="FZ68" s="21">
        <v>-10000</v>
      </c>
    </row>
    <row r="69" spans="1:5" s="21" customFormat="1" ht="48.75" customHeight="1" hidden="1">
      <c r="A69" s="48"/>
      <c r="B69" s="33" t="s">
        <v>70</v>
      </c>
      <c r="C69" s="34"/>
      <c r="D69" s="34"/>
      <c r="E69" s="34"/>
    </row>
    <row r="70" spans="1:5" s="21" customFormat="1" ht="66" hidden="1">
      <c r="A70" s="48"/>
      <c r="B70" s="33" t="s">
        <v>71</v>
      </c>
      <c r="C70" s="34"/>
      <c r="D70" s="34"/>
      <c r="E70" s="34"/>
    </row>
    <row r="71" spans="1:5" s="31" customFormat="1" ht="66">
      <c r="A71" s="28"/>
      <c r="B71" s="29" t="s">
        <v>72</v>
      </c>
      <c r="C71" s="30">
        <v>241.9</v>
      </c>
      <c r="D71" s="30">
        <v>285.1</v>
      </c>
      <c r="E71" s="30">
        <v>1216</v>
      </c>
    </row>
    <row r="72" spans="1:5" ht="33">
      <c r="A72" s="27" t="s">
        <v>73</v>
      </c>
      <c r="B72" s="22" t="s">
        <v>74</v>
      </c>
      <c r="C72" s="23">
        <f>SUM(C74:C98)</f>
        <v>1454543.7999999998</v>
      </c>
      <c r="D72" s="23">
        <f>SUM(D74:D98)</f>
        <v>1439681.9</v>
      </c>
      <c r="E72" s="23">
        <f>SUM(E74:E98)</f>
        <v>1439681.9</v>
      </c>
    </row>
    <row r="73" spans="1:3" ht="13.5" customHeight="1">
      <c r="A73" s="27"/>
      <c r="B73" s="22" t="s">
        <v>75</v>
      </c>
      <c r="C73" s="49"/>
    </row>
    <row r="74" spans="1:73" s="21" customFormat="1" ht="49.5" customHeight="1" hidden="1">
      <c r="A74" s="48"/>
      <c r="B74" s="33" t="s">
        <v>76</v>
      </c>
      <c r="C74" s="34"/>
      <c r="D74" s="34"/>
      <c r="E74" s="34"/>
      <c r="BU74" s="21">
        <v>-11346</v>
      </c>
    </row>
    <row r="75" spans="1:5" s="21" customFormat="1" ht="49.5" hidden="1">
      <c r="A75" s="48"/>
      <c r="B75" s="33" t="s">
        <v>77</v>
      </c>
      <c r="C75" s="34"/>
      <c r="D75" s="34"/>
      <c r="E75" s="34"/>
    </row>
    <row r="76" spans="1:110" s="21" customFormat="1" ht="49.5" hidden="1">
      <c r="A76" s="48"/>
      <c r="B76" s="33" t="s">
        <v>78</v>
      </c>
      <c r="C76" s="34"/>
      <c r="D76" s="34"/>
      <c r="E76" s="34"/>
      <c r="BU76" s="21">
        <v>-340</v>
      </c>
      <c r="DF76" s="21">
        <v>-550</v>
      </c>
    </row>
    <row r="77" spans="1:92" ht="47.25" customHeight="1">
      <c r="A77" s="27"/>
      <c r="B77" s="22" t="s">
        <v>79</v>
      </c>
      <c r="C77" s="23">
        <v>14285.4</v>
      </c>
      <c r="D77" s="23">
        <v>14285.4</v>
      </c>
      <c r="E77" s="23">
        <v>14285.4</v>
      </c>
      <c r="AL77" s="26">
        <v>7.6</v>
      </c>
      <c r="CN77" s="24">
        <v>36.7</v>
      </c>
    </row>
    <row r="78" spans="1:5" ht="99">
      <c r="A78" s="27"/>
      <c r="B78" s="22" t="s">
        <v>80</v>
      </c>
      <c r="C78" s="23">
        <v>2</v>
      </c>
      <c r="D78" s="23">
        <v>2</v>
      </c>
      <c r="E78" s="23">
        <v>2</v>
      </c>
    </row>
    <row r="79" spans="1:5" s="21" customFormat="1" ht="49.5" hidden="1">
      <c r="A79" s="48"/>
      <c r="B79" s="33" t="s">
        <v>81</v>
      </c>
      <c r="C79" s="34">
        <f>6608-6608</f>
        <v>0</v>
      </c>
      <c r="D79" s="23"/>
      <c r="E79" s="23"/>
    </row>
    <row r="80" spans="1:160" ht="309" customHeight="1">
      <c r="A80" s="27"/>
      <c r="B80" s="22" t="s">
        <v>82</v>
      </c>
      <c r="C80" s="23">
        <v>1400668.4</v>
      </c>
      <c r="D80" s="23">
        <v>1385675.7</v>
      </c>
      <c r="E80" s="23">
        <v>1385675.7</v>
      </c>
      <c r="F80" s="26">
        <v>3152.9</v>
      </c>
      <c r="G80" s="26"/>
      <c r="L80" s="26"/>
      <c r="U80" s="26">
        <v>-943.9</v>
      </c>
      <c r="BU80" s="26">
        <v>-90</v>
      </c>
      <c r="CN80" s="24">
        <v>946</v>
      </c>
      <c r="CT80" s="26">
        <v>14662.5</v>
      </c>
      <c r="CY80" s="26">
        <v>17180</v>
      </c>
      <c r="DF80" s="26">
        <v>8748.5</v>
      </c>
      <c r="FD80" s="26">
        <v>637</v>
      </c>
    </row>
    <row r="81" spans="1:3" ht="69" customHeight="1" hidden="1">
      <c r="A81" s="27"/>
      <c r="B81" s="22" t="s">
        <v>83</v>
      </c>
      <c r="C81" s="23"/>
    </row>
    <row r="82" spans="1:3" s="21" customFormat="1" ht="82.5" hidden="1">
      <c r="A82" s="48"/>
      <c r="B82" s="33" t="s">
        <v>84</v>
      </c>
      <c r="C82" s="34"/>
    </row>
    <row r="83" spans="1:6" ht="82.5">
      <c r="A83" s="27"/>
      <c r="B83" s="22" t="s">
        <v>85</v>
      </c>
      <c r="C83" s="23">
        <v>11274</v>
      </c>
      <c r="D83" s="23">
        <v>11274</v>
      </c>
      <c r="E83" s="23">
        <v>11274</v>
      </c>
      <c r="F83" s="26">
        <v>-17.2</v>
      </c>
    </row>
    <row r="84" spans="1:110" ht="82.5">
      <c r="A84" s="27"/>
      <c r="B84" s="22" t="s">
        <v>86</v>
      </c>
      <c r="C84" s="23">
        <v>733.8</v>
      </c>
      <c r="D84" s="23">
        <v>733.8</v>
      </c>
      <c r="E84" s="23">
        <v>733.8</v>
      </c>
      <c r="BU84" s="26">
        <v>140</v>
      </c>
      <c r="CI84" s="26">
        <v>733.8</v>
      </c>
      <c r="DF84" s="26">
        <v>160.4</v>
      </c>
    </row>
    <row r="85" spans="1:5" ht="123.75" customHeight="1" hidden="1">
      <c r="A85" s="27"/>
      <c r="B85" s="33" t="s">
        <v>87</v>
      </c>
      <c r="C85" s="23"/>
      <c r="D85" s="23"/>
      <c r="E85" s="23"/>
    </row>
    <row r="86" spans="1:5" s="21" customFormat="1" ht="49.5" hidden="1">
      <c r="A86" s="48"/>
      <c r="B86" s="33" t="s">
        <v>88</v>
      </c>
      <c r="C86" s="34"/>
      <c r="D86" s="23"/>
      <c r="E86" s="23"/>
    </row>
    <row r="87" spans="1:110" ht="66">
      <c r="A87" s="27"/>
      <c r="B87" s="22" t="s">
        <v>89</v>
      </c>
      <c r="C87" s="23">
        <v>19293.4</v>
      </c>
      <c r="D87" s="23">
        <v>19424.2</v>
      </c>
      <c r="E87" s="23">
        <v>19424.2</v>
      </c>
      <c r="P87" s="26"/>
      <c r="BU87" s="26">
        <v>2763</v>
      </c>
      <c r="DF87" s="26">
        <v>1691.4</v>
      </c>
    </row>
    <row r="88" spans="1:110" s="21" customFormat="1" ht="231" hidden="1">
      <c r="A88" s="48"/>
      <c r="B88" s="33" t="s">
        <v>90</v>
      </c>
      <c r="C88" s="34"/>
      <c r="D88" s="34"/>
      <c r="E88" s="34"/>
      <c r="DF88" s="21">
        <v>204.7</v>
      </c>
    </row>
    <row r="89" spans="1:110" s="21" customFormat="1" ht="108.75" customHeight="1" hidden="1">
      <c r="A89" s="48"/>
      <c r="B89" s="33" t="s">
        <v>91</v>
      </c>
      <c r="C89" s="34"/>
      <c r="D89" s="34"/>
      <c r="E89" s="34"/>
      <c r="DF89" s="21">
        <v>-1000</v>
      </c>
    </row>
    <row r="90" spans="1:110" s="21" customFormat="1" ht="66" hidden="1">
      <c r="A90" s="48"/>
      <c r="B90" s="33" t="s">
        <v>92</v>
      </c>
      <c r="C90" s="34"/>
      <c r="D90" s="34"/>
      <c r="E90" s="34"/>
      <c r="DF90" s="21">
        <v>6.4</v>
      </c>
    </row>
    <row r="91" spans="1:5" s="21" customFormat="1" ht="66" hidden="1">
      <c r="A91" s="48"/>
      <c r="B91" s="33" t="s">
        <v>93</v>
      </c>
      <c r="C91" s="34"/>
      <c r="D91" s="34"/>
      <c r="E91" s="34"/>
    </row>
    <row r="92" spans="1:73" s="21" customFormat="1" ht="49.5" hidden="1">
      <c r="A92" s="48"/>
      <c r="B92" s="33" t="s">
        <v>94</v>
      </c>
      <c r="C92" s="34"/>
      <c r="D92" s="34"/>
      <c r="E92" s="34"/>
      <c r="BU92" s="21">
        <v>-7820</v>
      </c>
    </row>
    <row r="93" spans="1:5" s="21" customFormat="1" ht="66" hidden="1">
      <c r="A93" s="48"/>
      <c r="B93" s="33" t="s">
        <v>95</v>
      </c>
      <c r="C93" s="34"/>
      <c r="D93" s="34"/>
      <c r="E93" s="34"/>
    </row>
    <row r="94" spans="1:5" ht="69" customHeight="1">
      <c r="A94" s="27"/>
      <c r="B94" s="50" t="s">
        <v>96</v>
      </c>
      <c r="C94" s="23">
        <v>520.8</v>
      </c>
      <c r="D94" s="23">
        <v>520.8</v>
      </c>
      <c r="E94" s="23">
        <v>520.8</v>
      </c>
    </row>
    <row r="95" spans="1:21" s="21" customFormat="1" ht="66">
      <c r="A95" s="48"/>
      <c r="B95" s="22" t="s">
        <v>97</v>
      </c>
      <c r="C95" s="23">
        <v>2452.5</v>
      </c>
      <c r="D95" s="23">
        <v>2452.5</v>
      </c>
      <c r="E95" s="23">
        <v>2452.5</v>
      </c>
      <c r="U95" s="26"/>
    </row>
    <row r="96" spans="1:21" s="21" customFormat="1" ht="181.5" hidden="1">
      <c r="A96" s="48"/>
      <c r="B96" s="22" t="s">
        <v>98</v>
      </c>
      <c r="C96" s="23"/>
      <c r="D96" s="23"/>
      <c r="E96" s="23"/>
      <c r="U96" s="26"/>
    </row>
    <row r="97" spans="1:160" s="21" customFormat="1" ht="214.5">
      <c r="A97" s="48"/>
      <c r="B97" s="22" t="s">
        <v>99</v>
      </c>
      <c r="C97" s="23">
        <v>5313.5</v>
      </c>
      <c r="D97" s="23">
        <v>5313.5</v>
      </c>
      <c r="E97" s="23">
        <v>5313.5</v>
      </c>
      <c r="BU97" s="26"/>
      <c r="DF97" s="26">
        <v>-600.7</v>
      </c>
      <c r="FD97" s="26">
        <v>-637</v>
      </c>
    </row>
    <row r="98" spans="1:110" s="21" customFormat="1" ht="82.5" hidden="1">
      <c r="A98" s="48"/>
      <c r="B98" s="33" t="s">
        <v>100</v>
      </c>
      <c r="C98" s="34"/>
      <c r="D98" s="34"/>
      <c r="E98" s="34"/>
      <c r="DF98" s="21">
        <v>1357.8</v>
      </c>
    </row>
    <row r="99" spans="1:5" s="21" customFormat="1" ht="66" hidden="1">
      <c r="A99" s="48"/>
      <c r="B99" s="33" t="s">
        <v>101</v>
      </c>
      <c r="C99" s="34"/>
      <c r="D99" s="34"/>
      <c r="E99" s="34"/>
    </row>
    <row r="100" spans="1:182" s="21" customFormat="1" ht="66">
      <c r="A100" s="48" t="s">
        <v>102</v>
      </c>
      <c r="B100" s="22" t="s">
        <v>103</v>
      </c>
      <c r="C100" s="23">
        <v>54891.131</v>
      </c>
      <c r="D100" s="23">
        <v>54589.97</v>
      </c>
      <c r="E100" s="23">
        <v>55000.658</v>
      </c>
      <c r="G100" s="26">
        <v>-44.1</v>
      </c>
      <c r="H100" s="26">
        <v>-146.8</v>
      </c>
      <c r="P100" s="26"/>
      <c r="BO100" s="26">
        <v>-180.8</v>
      </c>
      <c r="CI100" s="26"/>
      <c r="CJ100" s="26"/>
      <c r="CK100" s="26"/>
      <c r="FZ100" s="21" t="s">
        <v>28</v>
      </c>
    </row>
    <row r="101" spans="1:182" ht="49.5">
      <c r="A101" s="27"/>
      <c r="B101" s="22" t="s">
        <v>104</v>
      </c>
      <c r="C101" s="23">
        <v>68292.7</v>
      </c>
      <c r="D101" s="23">
        <v>40804.4</v>
      </c>
      <c r="E101" s="23">
        <v>42104.4</v>
      </c>
      <c r="BU101" s="26">
        <v>-150</v>
      </c>
      <c r="CY101" s="26">
        <v>-1000</v>
      </c>
      <c r="FD101" s="26">
        <v>-1250</v>
      </c>
      <c r="FZ101" s="21" t="s">
        <v>28</v>
      </c>
    </row>
    <row r="102" spans="1:110" ht="82.5">
      <c r="A102" s="27"/>
      <c r="B102" s="22" t="s">
        <v>105</v>
      </c>
      <c r="C102" s="23">
        <v>15623.2</v>
      </c>
      <c r="D102" s="23">
        <v>15623.2</v>
      </c>
      <c r="E102" s="23">
        <v>15623.2</v>
      </c>
      <c r="BU102" s="26">
        <v>19</v>
      </c>
      <c r="DF102" s="26">
        <v>-375.5</v>
      </c>
    </row>
    <row r="103" spans="1:3" ht="132" hidden="1">
      <c r="A103" s="27"/>
      <c r="B103" s="22" t="s">
        <v>106</v>
      </c>
      <c r="C103" s="23"/>
    </row>
    <row r="104" spans="1:160" ht="69" customHeight="1">
      <c r="A104" s="27"/>
      <c r="B104" s="22" t="s">
        <v>107</v>
      </c>
      <c r="C104" s="23">
        <f>9066.7-550</f>
        <v>8516.7</v>
      </c>
      <c r="D104" s="23">
        <v>8741.9</v>
      </c>
      <c r="E104" s="23">
        <f>9241.9</f>
        <v>9241.9</v>
      </c>
      <c r="AL104" s="26">
        <v>-1000</v>
      </c>
      <c r="BU104" s="26">
        <v>-2900</v>
      </c>
      <c r="CN104" s="26">
        <v>-8321.6</v>
      </c>
      <c r="CY104" s="26">
        <v>-4065.1</v>
      </c>
      <c r="DF104" s="26" t="s">
        <v>108</v>
      </c>
      <c r="FD104" s="26">
        <v>-3000</v>
      </c>
    </row>
    <row r="105" spans="1:154" ht="50.25" customHeight="1">
      <c r="A105" s="27"/>
      <c r="B105" s="22" t="s">
        <v>109</v>
      </c>
      <c r="C105" s="23">
        <v>10216.2</v>
      </c>
      <c r="D105" s="23">
        <v>9601.6</v>
      </c>
      <c r="E105" s="23">
        <v>9900.6</v>
      </c>
      <c r="AL105" s="26"/>
      <c r="BU105" s="26"/>
      <c r="CI105" s="26">
        <v>0.1</v>
      </c>
      <c r="CY105" s="26">
        <v>344.7</v>
      </c>
      <c r="EX105" s="26">
        <v>304.4</v>
      </c>
    </row>
    <row r="106" spans="1:3" s="21" customFormat="1" ht="82.5" hidden="1">
      <c r="A106" s="48"/>
      <c r="B106" s="51" t="s">
        <v>110</v>
      </c>
      <c r="C106" s="34"/>
    </row>
    <row r="107" spans="1:3" s="21" customFormat="1" ht="48.75" customHeight="1" hidden="1">
      <c r="A107" s="48"/>
      <c r="B107" s="48" t="s">
        <v>111</v>
      </c>
      <c r="C107" s="34"/>
    </row>
    <row r="108" spans="1:3" s="21" customFormat="1" ht="132" hidden="1">
      <c r="A108" s="48"/>
      <c r="B108" s="48" t="s">
        <v>112</v>
      </c>
      <c r="C108" s="34"/>
    </row>
    <row r="109" spans="1:5" s="21" customFormat="1" ht="33" hidden="1">
      <c r="A109" s="48"/>
      <c r="B109" s="48" t="s">
        <v>113</v>
      </c>
      <c r="C109" s="34">
        <v>0</v>
      </c>
      <c r="D109" s="34">
        <v>0</v>
      </c>
      <c r="E109" s="34">
        <v>0</v>
      </c>
    </row>
    <row r="110" spans="1:5" s="52" customFormat="1" ht="14.25" customHeight="1">
      <c r="A110" s="20" t="s">
        <v>114</v>
      </c>
      <c r="B110" s="16" t="s">
        <v>115</v>
      </c>
      <c r="C110" s="19">
        <f>C111+C114+C112+C113+C117+C116+C122+C121+C119+C120+C118+C123+C124+C125+C115</f>
        <v>6391.5</v>
      </c>
      <c r="D110" s="19">
        <f>D111+D114+D112+D113+D117+D116+D122+D121+D119+D120+D118+D123+D124+D125+D115</f>
        <v>0</v>
      </c>
      <c r="E110" s="19">
        <f>E111+E114+E112+E113+E117+E116+E122+E121+E119+E120+E118+E123+E124+E125+E115</f>
        <v>152299.5</v>
      </c>
    </row>
    <row r="111" spans="1:3" s="21" customFormat="1" ht="82.5" hidden="1">
      <c r="A111" s="48"/>
      <c r="B111" s="48" t="s">
        <v>116</v>
      </c>
      <c r="C111" s="34"/>
    </row>
    <row r="112" spans="1:3" s="21" customFormat="1" ht="49.5" hidden="1">
      <c r="A112" s="48"/>
      <c r="B112" s="48" t="s">
        <v>117</v>
      </c>
      <c r="C112" s="34"/>
    </row>
    <row r="113" spans="1:3" s="21" customFormat="1" ht="49.5" hidden="1">
      <c r="A113" s="48"/>
      <c r="B113" s="48" t="s">
        <v>118</v>
      </c>
      <c r="C113" s="34"/>
    </row>
    <row r="114" spans="1:3" s="21" customFormat="1" ht="49.5" hidden="1">
      <c r="A114" s="48"/>
      <c r="B114" s="48" t="s">
        <v>119</v>
      </c>
      <c r="C114" s="34"/>
    </row>
    <row r="115" spans="2:5" ht="33">
      <c r="B115" s="53" t="s">
        <v>120</v>
      </c>
      <c r="C115" s="23">
        <v>0</v>
      </c>
      <c r="D115" s="23">
        <v>0</v>
      </c>
      <c r="E115" s="23">
        <v>152299.5</v>
      </c>
    </row>
    <row r="116" spans="1:110" ht="49.5">
      <c r="A116" s="27"/>
      <c r="B116" s="22" t="s">
        <v>121</v>
      </c>
      <c r="C116" s="23">
        <v>2816.5</v>
      </c>
      <c r="D116" s="23">
        <v>0</v>
      </c>
      <c r="E116" s="23">
        <v>0</v>
      </c>
      <c r="AA116" s="4">
        <v>19133.7</v>
      </c>
      <c r="AL116" s="4">
        <v>9607.8</v>
      </c>
      <c r="CN116" s="4">
        <v>13125.6</v>
      </c>
      <c r="CT116" s="4">
        <v>3966.6</v>
      </c>
      <c r="CY116" s="4">
        <v>7030.8</v>
      </c>
      <c r="DF116" s="4">
        <v>1403.6</v>
      </c>
    </row>
    <row r="117" spans="1:160" ht="80.25" customHeight="1" hidden="1">
      <c r="A117" s="27"/>
      <c r="B117" s="54" t="s">
        <v>122</v>
      </c>
      <c r="C117" s="23"/>
      <c r="D117" s="23">
        <v>0</v>
      </c>
      <c r="E117" s="23">
        <v>0</v>
      </c>
      <c r="F117" s="26">
        <v>17</v>
      </c>
      <c r="AL117" s="26">
        <v>42.5</v>
      </c>
      <c r="BU117" s="26">
        <v>47.5</v>
      </c>
      <c r="CY117" s="24"/>
      <c r="FD117" s="26">
        <v>36</v>
      </c>
    </row>
    <row r="118" spans="1:103" ht="49.5">
      <c r="A118" s="27"/>
      <c r="B118" s="54" t="s">
        <v>123</v>
      </c>
      <c r="C118" s="23">
        <v>3112.8</v>
      </c>
      <c r="D118" s="23">
        <v>0</v>
      </c>
      <c r="E118" s="23">
        <v>0</v>
      </c>
      <c r="F118" s="26"/>
      <c r="AL118" s="26"/>
      <c r="BU118" s="26"/>
      <c r="CY118" s="24"/>
    </row>
    <row r="119" spans="1:182" ht="82.5" hidden="1">
      <c r="A119" s="27"/>
      <c r="B119" s="54" t="s">
        <v>124</v>
      </c>
      <c r="C119" s="23"/>
      <c r="D119" s="23">
        <v>0</v>
      </c>
      <c r="E119" s="23">
        <v>0</v>
      </c>
      <c r="F119" s="26"/>
      <c r="AL119" s="26"/>
      <c r="BU119" s="26"/>
      <c r="CY119" s="26">
        <v>378226.24</v>
      </c>
      <c r="CZ119" s="26">
        <v>48501.6</v>
      </c>
      <c r="FZ119" s="55">
        <v>245796.08697</v>
      </c>
    </row>
    <row r="120" spans="1:110" s="21" customFormat="1" ht="165" hidden="1">
      <c r="A120" s="48"/>
      <c r="B120" s="56" t="s">
        <v>125</v>
      </c>
      <c r="C120" s="34">
        <v>0</v>
      </c>
      <c r="D120" s="34">
        <v>0</v>
      </c>
      <c r="E120" s="34">
        <v>0</v>
      </c>
      <c r="DF120" s="21">
        <v>6619</v>
      </c>
    </row>
    <row r="121" spans="1:73" s="21" customFormat="1" ht="81" customHeight="1" hidden="1">
      <c r="A121" s="48"/>
      <c r="B121" s="56" t="s">
        <v>126</v>
      </c>
      <c r="C121" s="34"/>
      <c r="D121" s="34">
        <v>0</v>
      </c>
      <c r="E121" s="34">
        <v>0</v>
      </c>
      <c r="BU121" s="21">
        <v>12499.5</v>
      </c>
    </row>
    <row r="122" spans="1:160" s="31" customFormat="1" ht="82.5">
      <c r="A122" s="28"/>
      <c r="B122" s="53" t="s">
        <v>127</v>
      </c>
      <c r="C122" s="30">
        <v>263.7</v>
      </c>
      <c r="D122" s="23">
        <v>0</v>
      </c>
      <c r="E122" s="23">
        <v>0</v>
      </c>
      <c r="FD122" s="26">
        <v>259.5</v>
      </c>
    </row>
    <row r="123" spans="1:160" s="31" customFormat="1" ht="66">
      <c r="A123" s="28"/>
      <c r="B123" s="53" t="s">
        <v>128</v>
      </c>
      <c r="C123" s="30">
        <v>198.5</v>
      </c>
      <c r="D123" s="23">
        <v>0</v>
      </c>
      <c r="E123" s="23">
        <v>0</v>
      </c>
      <c r="FD123" s="26">
        <v>55</v>
      </c>
    </row>
    <row r="124" spans="1:176" s="31" customFormat="1" ht="66" hidden="1">
      <c r="A124" s="28"/>
      <c r="B124" s="53" t="s">
        <v>129</v>
      </c>
      <c r="C124" s="30"/>
      <c r="D124" s="23">
        <v>0</v>
      </c>
      <c r="E124" s="23">
        <v>0</v>
      </c>
      <c r="FD124" s="26"/>
      <c r="FT124" s="26">
        <v>2000.961</v>
      </c>
    </row>
    <row r="125" spans="1:176" s="31" customFormat="1" ht="49.5" hidden="1">
      <c r="A125" s="28"/>
      <c r="B125" s="53" t="s">
        <v>130</v>
      </c>
      <c r="C125" s="30"/>
      <c r="D125" s="23">
        <v>0</v>
      </c>
      <c r="E125" s="23">
        <v>0</v>
      </c>
      <c r="FD125" s="26"/>
      <c r="FT125" s="26">
        <v>15557.87</v>
      </c>
    </row>
    <row r="126" spans="3:4" ht="16.5">
      <c r="C126" s="57"/>
      <c r="D126" s="58"/>
    </row>
    <row r="127" ht="16.5">
      <c r="C127" s="59"/>
    </row>
    <row r="128" ht="16.5">
      <c r="C128" s="59"/>
    </row>
    <row r="129" ht="16.5">
      <c r="C129" s="59"/>
    </row>
    <row r="130" ht="16.5">
      <c r="C130" s="59"/>
    </row>
    <row r="131" ht="16.5">
      <c r="C131" s="59"/>
    </row>
    <row r="132" ht="16.5">
      <c r="C132" s="59"/>
    </row>
    <row r="133" ht="16.5">
      <c r="C133" s="59"/>
    </row>
    <row r="134" ht="16.5">
      <c r="C134" s="59"/>
    </row>
    <row r="135" ht="16.5">
      <c r="C135" s="59"/>
    </row>
    <row r="136" ht="16.5">
      <c r="C136" s="59"/>
    </row>
    <row r="137" ht="16.5">
      <c r="C137" s="59"/>
    </row>
    <row r="138" ht="16.5">
      <c r="C138" s="59"/>
    </row>
    <row r="139" ht="16.5">
      <c r="C139" s="59"/>
    </row>
    <row r="140" ht="16.5">
      <c r="C140" s="59"/>
    </row>
    <row r="141" ht="16.5">
      <c r="C141" s="59"/>
    </row>
    <row r="142" ht="16.5">
      <c r="C142" s="59"/>
    </row>
    <row r="143" ht="16.5">
      <c r="C143" s="59"/>
    </row>
    <row r="144" ht="16.5">
      <c r="C144" s="59"/>
    </row>
    <row r="145" ht="16.5">
      <c r="C145" s="59"/>
    </row>
    <row r="146" ht="16.5">
      <c r="C146" s="59"/>
    </row>
    <row r="147" ht="16.5">
      <c r="C147" s="59"/>
    </row>
    <row r="148" ht="16.5">
      <c r="C148" s="59"/>
    </row>
    <row r="149" ht="16.5">
      <c r="C149" s="59"/>
    </row>
    <row r="150" ht="16.5">
      <c r="C150" s="59"/>
    </row>
    <row r="151" ht="16.5">
      <c r="C151" s="59"/>
    </row>
    <row r="152" ht="16.5">
      <c r="C152" s="59"/>
    </row>
    <row r="153" ht="16.5">
      <c r="C153" s="59"/>
    </row>
    <row r="154" ht="16.5">
      <c r="C154" s="59"/>
    </row>
    <row r="155" ht="16.5">
      <c r="C155" s="59"/>
    </row>
    <row r="156" ht="16.5">
      <c r="C156" s="59"/>
    </row>
    <row r="157" ht="16.5">
      <c r="C157" s="59"/>
    </row>
    <row r="158" ht="16.5">
      <c r="C158" s="59"/>
    </row>
    <row r="159" ht="16.5">
      <c r="C159" s="59"/>
    </row>
    <row r="160" ht="16.5">
      <c r="C160" s="59"/>
    </row>
    <row r="161" ht="16.5">
      <c r="C161" s="59"/>
    </row>
    <row r="162" ht="16.5">
      <c r="C162" s="59"/>
    </row>
    <row r="163" ht="16.5">
      <c r="C163" s="59"/>
    </row>
    <row r="164" ht="16.5">
      <c r="C164" s="59"/>
    </row>
    <row r="165" ht="16.5">
      <c r="C165" s="59"/>
    </row>
    <row r="166" ht="16.5">
      <c r="C166" s="59"/>
    </row>
    <row r="167" ht="16.5">
      <c r="C167" s="59"/>
    </row>
    <row r="168" ht="16.5">
      <c r="C168" s="59"/>
    </row>
    <row r="169" ht="16.5">
      <c r="C169" s="59"/>
    </row>
    <row r="170" ht="16.5">
      <c r="C170" s="59"/>
    </row>
    <row r="171" ht="16.5">
      <c r="C171" s="59"/>
    </row>
    <row r="172" ht="16.5">
      <c r="C172" s="59"/>
    </row>
    <row r="173" ht="16.5">
      <c r="C173" s="59"/>
    </row>
    <row r="174" ht="16.5">
      <c r="C174" s="59"/>
    </row>
    <row r="175" ht="16.5">
      <c r="C175" s="59"/>
    </row>
    <row r="176" ht="16.5">
      <c r="C176" s="59"/>
    </row>
    <row r="177" ht="16.5">
      <c r="C177" s="59"/>
    </row>
    <row r="178" ht="16.5">
      <c r="C178" s="59"/>
    </row>
    <row r="179" ht="16.5">
      <c r="C179" s="59"/>
    </row>
    <row r="180" ht="16.5">
      <c r="C180" s="59"/>
    </row>
    <row r="181" ht="16.5">
      <c r="C181" s="59"/>
    </row>
    <row r="182" ht="16.5">
      <c r="C182" s="59"/>
    </row>
    <row r="183" ht="16.5">
      <c r="C183" s="59"/>
    </row>
    <row r="184" ht="16.5">
      <c r="C184" s="59"/>
    </row>
    <row r="185" ht="16.5">
      <c r="C185" s="59"/>
    </row>
    <row r="186" ht="16.5">
      <c r="C186" s="59"/>
    </row>
    <row r="187" ht="16.5">
      <c r="C187" s="59"/>
    </row>
    <row r="188" ht="16.5">
      <c r="C188" s="59"/>
    </row>
    <row r="189" ht="16.5">
      <c r="C189" s="59"/>
    </row>
    <row r="190" ht="16.5">
      <c r="C190" s="59"/>
    </row>
    <row r="191" ht="16.5">
      <c r="C191" s="59"/>
    </row>
    <row r="192" ht="16.5">
      <c r="C192" s="59"/>
    </row>
    <row r="193" ht="16.5">
      <c r="C193" s="59"/>
    </row>
    <row r="194" ht="16.5">
      <c r="C194" s="59"/>
    </row>
    <row r="195" ht="16.5">
      <c r="C195" s="59"/>
    </row>
    <row r="196" ht="16.5">
      <c r="C196" s="59"/>
    </row>
    <row r="197" ht="16.5">
      <c r="C197" s="59"/>
    </row>
    <row r="198" ht="16.5">
      <c r="C198" s="59"/>
    </row>
    <row r="199" ht="16.5">
      <c r="C199" s="59"/>
    </row>
    <row r="200" ht="16.5">
      <c r="C200" s="59"/>
    </row>
    <row r="201" ht="16.5">
      <c r="C201" s="59"/>
    </row>
    <row r="202" ht="16.5">
      <c r="C202" s="59"/>
    </row>
    <row r="203" ht="16.5">
      <c r="C203" s="59"/>
    </row>
    <row r="204" ht="16.5">
      <c r="C204" s="59"/>
    </row>
    <row r="205" ht="16.5">
      <c r="C205" s="59"/>
    </row>
    <row r="206" ht="16.5">
      <c r="C206" s="59"/>
    </row>
    <row r="207" ht="16.5">
      <c r="C207" s="59"/>
    </row>
    <row r="208" ht="16.5">
      <c r="C208" s="59"/>
    </row>
    <row r="227" ht="16.5"/>
  </sheetData>
  <sheetProtection selectLockedCells="1" selectUnlockedCells="1"/>
  <mergeCells count="14">
    <mergeCell ref="C13:E13"/>
    <mergeCell ref="C14:E14"/>
    <mergeCell ref="A16:E16"/>
    <mergeCell ref="D17:E17"/>
    <mergeCell ref="A18:A19"/>
    <mergeCell ref="B18:B19"/>
    <mergeCell ref="C18:C19"/>
    <mergeCell ref="D18:E18"/>
    <mergeCell ref="C2:E2"/>
    <mergeCell ref="C3:E3"/>
    <mergeCell ref="C4:E4"/>
    <mergeCell ref="B6:E6"/>
    <mergeCell ref="B9:E9"/>
    <mergeCell ref="C12:E12"/>
  </mergeCells>
  <printOptions/>
  <pageMargins left="0.7875" right="0.7875" top="0.7083333333333333" bottom="0.3541666666666667" header="0.5118055555555555" footer="0.5118055555555555"/>
  <pageSetup horizontalDpi="300" verticalDpi="300" orientation="landscape" paperSize="9" r:id="rId3"/>
  <headerFooter alignWithMargins="0">
    <oddHeader>&amp;C&amp;P</oddHead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Филиппова Юлия Юрьевна</cp:lastModifiedBy>
  <cp:lastPrinted>2019-12-24T11:24:56Z</cp:lastPrinted>
  <dcterms:modified xsi:type="dcterms:W3CDTF">2020-02-25T13:01:29Z</dcterms:modified>
  <cp:category/>
  <cp:version/>
  <cp:contentType/>
  <cp:contentStatus/>
</cp:coreProperties>
</file>